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0490" windowHeight="709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'Лист3'!$A$1:$P$390</definedName>
  </definedNames>
  <calcPr fullCalcOnLoad="1"/>
</workbook>
</file>

<file path=xl/sharedStrings.xml><?xml version="1.0" encoding="utf-8"?>
<sst xmlns="http://schemas.openxmlformats.org/spreadsheetml/2006/main" count="444" uniqueCount="148">
  <si>
    <t>№</t>
  </si>
  <si>
    <t>рец.</t>
  </si>
  <si>
    <t>Прием пищи,</t>
  </si>
  <si>
    <t>наименование блюда</t>
  </si>
  <si>
    <t>Масса порции</t>
  </si>
  <si>
    <t xml:space="preserve">Пищевые вещества </t>
  </si>
  <si>
    <t>г</t>
  </si>
  <si>
    <t xml:space="preserve">Энергетич. ценность, </t>
  </si>
  <si>
    <t>ккал</t>
  </si>
  <si>
    <t>Витамины,</t>
  </si>
  <si>
    <t>мг</t>
  </si>
  <si>
    <t>Минеральные вещества,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</si>
  <si>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</si>
  <si>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</si>
  <si>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</si>
  <si>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</si>
  <si>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</si>
  <si>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</si>
  <si>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</si>
  <si>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</si>
  <si>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</si>
  <si>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</si>
  <si>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</si>
  <si>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иод.1 с</t>
  </si>
  <si>
    <t>Итого:</t>
  </si>
  <si>
    <t>Обед</t>
  </si>
  <si>
    <t>Итого за день:</t>
  </si>
  <si>
    <r>
      <t>Завтрак</t>
    </r>
    <r>
      <rPr>
        <b/>
        <sz val="12"/>
        <rFont val="Times New Roman"/>
        <family val="1"/>
      </rPr>
      <t xml:space="preserve"> </t>
    </r>
  </si>
  <si>
    <t>Напиток из плодов шиповника</t>
  </si>
  <si>
    <t xml:space="preserve"> </t>
  </si>
  <si>
    <t>2 День</t>
  </si>
  <si>
    <t>1 День</t>
  </si>
  <si>
    <t>3 День</t>
  </si>
  <si>
    <t>6 День</t>
  </si>
  <si>
    <t>5 День</t>
  </si>
  <si>
    <t>4 День</t>
  </si>
  <si>
    <t>10 День</t>
  </si>
  <si>
    <t>9 День</t>
  </si>
  <si>
    <t>7 День</t>
  </si>
  <si>
    <t>Компот из смеси сухофруктов</t>
  </si>
  <si>
    <t>обед</t>
  </si>
  <si>
    <t>В1</t>
  </si>
  <si>
    <t>Хлеб ржано-пшеничный</t>
  </si>
  <si>
    <t>Каша гречневая рассыпчатая</t>
  </si>
  <si>
    <t xml:space="preserve">    Обед</t>
  </si>
  <si>
    <t xml:space="preserve"> Суп -лапша домашняя</t>
  </si>
  <si>
    <t>б</t>
  </si>
  <si>
    <t>ж</t>
  </si>
  <si>
    <t>у</t>
  </si>
  <si>
    <t>Соус красный основной</t>
  </si>
  <si>
    <t>456 п</t>
  </si>
  <si>
    <t>349 м</t>
  </si>
  <si>
    <t>388 м</t>
  </si>
  <si>
    <t>309 м</t>
  </si>
  <si>
    <t>102 м</t>
  </si>
  <si>
    <t>294 м</t>
  </si>
  <si>
    <t>302 м</t>
  </si>
  <si>
    <t>507 п</t>
  </si>
  <si>
    <t>342 м</t>
  </si>
  <si>
    <t>265 м</t>
  </si>
  <si>
    <t>Плов из свинины</t>
  </si>
  <si>
    <t>549 п</t>
  </si>
  <si>
    <t>103 м</t>
  </si>
  <si>
    <t>115 п</t>
  </si>
  <si>
    <t>2,,36</t>
  </si>
  <si>
    <t>Полдник</t>
  </si>
  <si>
    <t>590 п</t>
  </si>
  <si>
    <t>54-9 2020 нии</t>
  </si>
  <si>
    <t>Суп картофельный с фасолью</t>
  </si>
  <si>
    <t>Котлета рубленная из птицы</t>
  </si>
  <si>
    <t>422 п</t>
  </si>
  <si>
    <t>Овощи отварные (свекла)</t>
  </si>
  <si>
    <t xml:space="preserve">54-24хн-2020 </t>
  </si>
  <si>
    <t>Компот из облепихи</t>
  </si>
  <si>
    <t xml:space="preserve">Пицца школьная </t>
  </si>
  <si>
    <t>Компот из свежих плодов или ягод (яблоко)</t>
  </si>
  <si>
    <t>82 п</t>
  </si>
  <si>
    <t>Борщ с капустой и картофелем</t>
  </si>
  <si>
    <t>280/331</t>
  </si>
  <si>
    <t>Фрикадельки мясные в сметано – томатном соусе</t>
  </si>
  <si>
    <t>50/30</t>
  </si>
  <si>
    <t>306 м</t>
  </si>
  <si>
    <t>Бобовые отварные ( зелёный горошек консервированный ) 10</t>
  </si>
  <si>
    <t>Суп картофелный картофельный с крупой гречневой</t>
  </si>
  <si>
    <t>399 п</t>
  </si>
  <si>
    <t>Оладьи из печени по - кунцевски</t>
  </si>
  <si>
    <t>Макаронные изделия отварные</t>
  </si>
  <si>
    <t>Овощи натуральные солёные (огурец)</t>
  </si>
  <si>
    <t>107 п</t>
  </si>
  <si>
    <t xml:space="preserve">Напиток апельсиновый </t>
  </si>
  <si>
    <t xml:space="preserve">Ватрушка с творожным фаршем </t>
  </si>
  <si>
    <t>Рагу из птицы</t>
  </si>
  <si>
    <t>Овощи отварные (морковь)</t>
  </si>
  <si>
    <t>88 м</t>
  </si>
  <si>
    <t xml:space="preserve">Щи из свежей капусты и картофеля </t>
  </si>
  <si>
    <t>Пюре из бобовых с маслом (горох)</t>
  </si>
  <si>
    <t>Компот из свежих плодов или ягод (микс)</t>
  </si>
  <si>
    <t>8 День</t>
  </si>
  <si>
    <t>Рассольник ленинградский</t>
  </si>
  <si>
    <t xml:space="preserve">Суп картофельный с крупой пшенной </t>
  </si>
  <si>
    <t xml:space="preserve">54-10-2020 </t>
  </si>
  <si>
    <t>Горбуша тушеная в томате с овощами</t>
  </si>
  <si>
    <t xml:space="preserve">Каша рассыпчатая пшеничная </t>
  </si>
  <si>
    <t xml:space="preserve">Бобовые отварные ( зелёный горошек консервированный ) </t>
  </si>
  <si>
    <t xml:space="preserve">54-24-2020 нии </t>
  </si>
  <si>
    <t>Суп картофельный с бобовыми                         ( горох )</t>
  </si>
  <si>
    <t>Сок фруктовый</t>
  </si>
  <si>
    <t xml:space="preserve">Икра кабачковая(пром. произ.) </t>
  </si>
  <si>
    <t>Булочка " Школьная"</t>
  </si>
  <si>
    <t>406 м</t>
  </si>
  <si>
    <t>Пирожки печеные из дрожжевого теста с фаршем картофельным с луком</t>
  </si>
  <si>
    <t>574 п</t>
  </si>
  <si>
    <t>Языки слоеные</t>
  </si>
  <si>
    <t>564 с</t>
  </si>
  <si>
    <t xml:space="preserve">Сок фруктовый </t>
  </si>
  <si>
    <t>268 м</t>
  </si>
  <si>
    <t>11 День</t>
  </si>
  <si>
    <t>12 День</t>
  </si>
  <si>
    <t>Ватрушка с повидлом</t>
  </si>
  <si>
    <t>Вафля</t>
  </si>
  <si>
    <t>588 п</t>
  </si>
  <si>
    <t>Жаркое из свинины</t>
  </si>
  <si>
    <t>259 м</t>
  </si>
  <si>
    <t>559 п</t>
  </si>
  <si>
    <t>Коржик молочный</t>
  </si>
  <si>
    <t>579 п</t>
  </si>
  <si>
    <t xml:space="preserve">Котлеты, рубленные из птицы или кролика </t>
  </si>
  <si>
    <t>Кекс творожный</t>
  </si>
  <si>
    <t xml:space="preserve">Шницель  мясной </t>
  </si>
  <si>
    <t xml:space="preserve">407 п </t>
  </si>
  <si>
    <t xml:space="preserve">Голубцы ленивые  </t>
  </si>
  <si>
    <t>Рассольник «Ленинградский»</t>
  </si>
  <si>
    <t>Расстегай с повидлом</t>
  </si>
  <si>
    <t>Картофельное пюре</t>
  </si>
  <si>
    <t xml:space="preserve">Соки овощные , фруктовые или  ягодные </t>
  </si>
  <si>
    <t>518 п</t>
  </si>
  <si>
    <t>411 п</t>
  </si>
  <si>
    <t xml:space="preserve">Кнели из кур с рисом </t>
  </si>
  <si>
    <t xml:space="preserve">Булочка  «Веснушка» </t>
  </si>
  <si>
    <t>548 п</t>
  </si>
  <si>
    <t>280/ 331</t>
  </si>
  <si>
    <t>511 п</t>
  </si>
  <si>
    <t xml:space="preserve">Компот из чёрной смородины </t>
  </si>
  <si>
    <t>54-27м</t>
  </si>
  <si>
    <t>Курица тушеная с морковью</t>
  </si>
  <si>
    <t xml:space="preserve"> Суп картофельный с макаронными изделиями</t>
  </si>
  <si>
    <t xml:space="preserve">Пряник </t>
  </si>
  <si>
    <t>Сосиска запеченная в тесте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</si>
</sst>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  <numFmt numFmtId="195" formatCode="0.0000"/>
    <numFmt numFmtId="196" formatCode="0.00000"/>
    <numFmt numFmtId="197" formatCode="0.000000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sz val="16"/>
      <color indexed="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u val="single"/>
      <sz val="16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92" fontId="7" fillId="0" borderId="0" xfId="0" applyNumberFormat="1" applyFont="1" applyBorder="1" applyAlignment="1">
      <alignment horizontal="center" vertical="center" wrapText="1"/>
    </xf>
    <xf numFmtId="192" fontId="12" fillId="0" borderId="0" xfId="0" applyNumberFormat="1" applyFont="1" applyBorder="1" applyAlignment="1">
      <alignment horizontal="center" vertical="center" wrapText="1"/>
    </xf>
    <xf numFmtId="192" fontId="7" fillId="0" borderId="0" xfId="0" applyNumberFormat="1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center" vertical="center" wrapText="1"/>
    </xf>
    <xf numFmtId="192" fontId="4" fillId="0" borderId="0" xfId="0" applyNumberFormat="1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92" fontId="15" fillId="0" borderId="0" xfId="0" applyNumberFormat="1" applyFont="1" applyBorder="1" applyAlignment="1">
      <alignment horizontal="center" vertical="center" wrapText="1"/>
    </xf>
    <xf numFmtId="192" fontId="13" fillId="0" borderId="0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vertical="center" wrapText="1"/>
    </xf>
    <xf numFmtId="192" fontId="9" fillId="0" borderId="0" xfId="0" applyNumberFormat="1" applyFont="1" applyBorder="1" applyAlignment="1">
      <alignment vertical="center" wrapText="1"/>
    </xf>
    <xf numFmtId="192" fontId="6" fillId="0" borderId="0" xfId="0" applyNumberFormat="1" applyFont="1" applyBorder="1" applyAlignment="1">
      <alignment horizontal="center" vertical="center" wrapText="1"/>
    </xf>
    <xf numFmtId="192" fontId="15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top" wrapText="1"/>
    </xf>
    <xf numFmtId="192" fontId="16" fillId="0" borderId="0" xfId="0" applyNumberFormat="1" applyFont="1" applyBorder="1" applyAlignment="1">
      <alignment horizontal="center" vertical="center" wrapText="1"/>
    </xf>
    <xf numFmtId="192" fontId="15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 horizontal="left"/>
    </xf>
    <xf numFmtId="192" fontId="7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2" fontId="3" fillId="0" borderId="0" xfId="0" applyNumberFormat="1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9"/>
  <sheetViews>
    <sheetView tabSelected="1" view="pageBreakPreview" zoomScale="75" zoomScaleNormal="75" zoomScaleSheetLayoutView="75" zoomScalePageLayoutView="80" workbookViewId="0" topLeftCell="A282">
      <selection activeCell="J307" sqref="J307"/>
    </sheetView>
  </sheetViews>
  <sheetFormatPr defaultColWidth="9.140625" defaultRowHeight="12.75"/>
  <cols>
    <col min="1" max="1" width="13.57421875" style="2" customWidth="1"/>
    <col min="2" max="2" width="39.00390625" style="86" customWidth="1"/>
    <col min="3" max="3" width="13.28125" style="2" customWidth="1"/>
    <col min="4" max="5" width="11.140625" style="2" customWidth="1"/>
    <col min="6" max="6" width="9.7109375" style="2" customWidth="1"/>
    <col min="7" max="7" width="15.140625" style="2" customWidth="1"/>
    <col min="8" max="10" width="11.140625" style="2" customWidth="1"/>
    <col min="11" max="11" width="11.28125" style="2" customWidth="1"/>
    <col min="12" max="15" width="11.140625" style="2" customWidth="1"/>
    <col min="16" max="16" width="14.57421875" style="108" customWidth="1"/>
    <col min="17" max="17" width="11.140625" style="2" customWidth="1"/>
    <col min="18" max="18" width="9.140625" style="4" customWidth="1"/>
    <col min="19" max="19" width="13.28125" style="4" customWidth="1"/>
    <col min="20" max="21" width="9.140625" style="4" customWidth="1"/>
    <col min="22" max="24" width="9.140625" style="2" customWidth="1"/>
    <col min="25" max="25" width="9.421875" style="2" bestFit="1" customWidth="1"/>
    <col min="26" max="16384" width="9.140625" style="2" customWidth="1"/>
  </cols>
  <sheetData>
    <row r="1" spans="1:21" s="25" customFormat="1" ht="31.5" customHeight="1">
      <c r="A1" s="34" t="s">
        <v>0</v>
      </c>
      <c r="B1" s="81" t="s">
        <v>2</v>
      </c>
      <c r="C1" s="145" t="s">
        <v>4</v>
      </c>
      <c r="D1" s="148" t="s">
        <v>5</v>
      </c>
      <c r="E1" s="149"/>
      <c r="F1" s="150"/>
      <c r="G1" s="1" t="s">
        <v>7</v>
      </c>
      <c r="H1" s="148" t="s">
        <v>9</v>
      </c>
      <c r="I1" s="149"/>
      <c r="J1" s="149"/>
      <c r="K1" s="150"/>
      <c r="L1" s="148" t="s">
        <v>11</v>
      </c>
      <c r="M1" s="149"/>
      <c r="N1" s="149"/>
      <c r="O1" s="150"/>
      <c r="P1" s="105"/>
      <c r="Q1" s="59"/>
      <c r="R1" s="23"/>
      <c r="S1" s="23"/>
      <c r="T1" s="23"/>
      <c r="U1" s="23"/>
    </row>
    <row r="2" spans="1:21" s="25" customFormat="1" ht="20.25" customHeight="1" thickBot="1">
      <c r="A2" s="35" t="s">
        <v>1</v>
      </c>
      <c r="B2" s="82" t="s">
        <v>3</v>
      </c>
      <c r="C2" s="146"/>
      <c r="D2" s="151" t="s">
        <v>6</v>
      </c>
      <c r="E2" s="152"/>
      <c r="F2" s="153"/>
      <c r="G2" s="37" t="s">
        <v>8</v>
      </c>
      <c r="H2" s="151" t="s">
        <v>10</v>
      </c>
      <c r="I2" s="152"/>
      <c r="J2" s="152"/>
      <c r="K2" s="153"/>
      <c r="L2" s="151" t="s">
        <v>10</v>
      </c>
      <c r="M2" s="152"/>
      <c r="N2" s="152"/>
      <c r="O2" s="153"/>
      <c r="P2" s="105"/>
      <c r="Q2" s="59"/>
      <c r="R2" s="23"/>
      <c r="S2" s="23"/>
      <c r="T2" s="23"/>
      <c r="U2" s="23"/>
    </row>
    <row r="3" spans="1:21" s="25" customFormat="1" ht="19.5" thickBot="1">
      <c r="A3" s="38"/>
      <c r="B3" s="5"/>
      <c r="C3" s="147"/>
      <c r="D3" s="36" t="s">
        <v>12</v>
      </c>
      <c r="E3" s="36" t="s">
        <v>13</v>
      </c>
      <c r="F3" s="36" t="s">
        <v>14</v>
      </c>
      <c r="G3" s="39"/>
      <c r="H3" s="36" t="s">
        <v>41</v>
      </c>
      <c r="I3" s="36" t="s">
        <v>15</v>
      </c>
      <c r="J3" s="36" t="s">
        <v>16</v>
      </c>
      <c r="K3" s="36" t="s">
        <v>17</v>
      </c>
      <c r="L3" s="36" t="s">
        <v>18</v>
      </c>
      <c r="M3" s="36" t="s">
        <v>19</v>
      </c>
      <c r="N3" s="36" t="s">
        <v>20</v>
      </c>
      <c r="O3" s="40" t="s">
        <v>21</v>
      </c>
      <c r="P3" s="105"/>
      <c r="Q3" s="59"/>
      <c r="R3" s="23"/>
      <c r="S3" s="23"/>
      <c r="T3" s="23"/>
      <c r="U3" s="23"/>
    </row>
    <row r="4" spans="1:21" s="25" customFormat="1" ht="19.5" thickBot="1">
      <c r="A4" s="40">
        <v>1</v>
      </c>
      <c r="B4" s="9">
        <v>2</v>
      </c>
      <c r="C4" s="41">
        <v>3</v>
      </c>
      <c r="D4" s="41">
        <v>4</v>
      </c>
      <c r="E4" s="41">
        <v>5</v>
      </c>
      <c r="F4" s="41">
        <v>6</v>
      </c>
      <c r="G4" s="40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0">
        <v>15</v>
      </c>
      <c r="P4" s="105"/>
      <c r="Q4" s="59"/>
      <c r="R4" s="23"/>
      <c r="S4" s="23"/>
      <c r="T4" s="23"/>
      <c r="U4" s="23"/>
    </row>
    <row r="5" spans="1:21" s="25" customFormat="1" ht="18.75">
      <c r="A5" s="59"/>
      <c r="B5" s="6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05"/>
      <c r="Q5" s="59"/>
      <c r="R5" s="23"/>
      <c r="S5" s="23"/>
      <c r="T5" s="23"/>
      <c r="U5" s="23"/>
    </row>
    <row r="6" spans="1:19" s="46" customFormat="1" ht="21.75" customHeight="1">
      <c r="A6" s="43"/>
      <c r="B6" s="43"/>
      <c r="C6" s="43"/>
      <c r="D6" s="43"/>
      <c r="E6" s="43"/>
      <c r="F6" s="43"/>
      <c r="G6" s="44" t="s">
        <v>31</v>
      </c>
      <c r="H6" s="43"/>
      <c r="I6" s="43"/>
      <c r="J6" s="43"/>
      <c r="K6" s="43"/>
      <c r="L6" s="43"/>
      <c r="M6" s="43"/>
      <c r="N6" s="43"/>
      <c r="O6" s="43"/>
      <c r="P6" s="95"/>
      <c r="Q6" s="43"/>
      <c r="R6" s="45"/>
      <c r="S6" s="45"/>
    </row>
    <row r="7" spans="1:19" s="46" customFormat="1" ht="12" customHeight="1">
      <c r="A7" s="43"/>
      <c r="B7" s="43"/>
      <c r="C7" s="43"/>
      <c r="D7" s="43"/>
      <c r="E7" s="43"/>
      <c r="F7" s="43"/>
      <c r="G7" s="44"/>
      <c r="H7" s="43"/>
      <c r="I7" s="43"/>
      <c r="J7" s="43"/>
      <c r="K7" s="43"/>
      <c r="L7" s="43"/>
      <c r="M7" s="43"/>
      <c r="N7" s="43"/>
      <c r="O7" s="43"/>
      <c r="P7" s="95"/>
      <c r="Q7" s="43"/>
      <c r="R7" s="45"/>
      <c r="S7" s="45"/>
    </row>
    <row r="8" spans="1:17" s="45" customFormat="1" ht="21.75" customHeight="1">
      <c r="A8" s="43"/>
      <c r="B8" s="43"/>
      <c r="C8" s="43"/>
      <c r="D8" s="43"/>
      <c r="E8" s="43"/>
      <c r="F8" s="43"/>
      <c r="G8" s="12" t="s">
        <v>22</v>
      </c>
      <c r="H8" s="43"/>
      <c r="I8" s="43"/>
      <c r="J8" s="43"/>
      <c r="K8" s="43"/>
      <c r="L8" s="43"/>
      <c r="M8" s="43"/>
      <c r="N8" s="43"/>
      <c r="O8" s="43"/>
      <c r="P8" s="95"/>
      <c r="Q8" s="43"/>
    </row>
    <row r="9" spans="1:19" s="46" customFormat="1" ht="21.75" customHeight="1" thickBot="1">
      <c r="A9" s="47"/>
      <c r="B9" s="47"/>
      <c r="C9" s="47"/>
      <c r="D9" s="47"/>
      <c r="E9" s="47"/>
      <c r="F9" s="47"/>
      <c r="G9" s="15"/>
      <c r="H9" s="47"/>
      <c r="I9" s="47"/>
      <c r="J9" s="47"/>
      <c r="K9" s="47"/>
      <c r="L9" s="47"/>
      <c r="M9" s="47"/>
      <c r="N9" s="47"/>
      <c r="O9" s="47"/>
      <c r="P9" s="95">
        <f>G14/P17*100</f>
        <v>24.953905121754055</v>
      </c>
      <c r="Q9" s="43"/>
      <c r="R9" s="45"/>
      <c r="S9" s="45"/>
    </row>
    <row r="10" spans="1:21" ht="39.75" customHeight="1" thickBot="1">
      <c r="A10" s="7" t="s">
        <v>59</v>
      </c>
      <c r="B10" s="8" t="s">
        <v>60</v>
      </c>
      <c r="C10" s="8">
        <v>150</v>
      </c>
      <c r="D10" s="8">
        <v>8.94</v>
      </c>
      <c r="E10" s="8">
        <v>8.41</v>
      </c>
      <c r="F10" s="8">
        <v>10.65</v>
      </c>
      <c r="G10" s="8">
        <v>309.52</v>
      </c>
      <c r="H10" s="8">
        <v>0.26</v>
      </c>
      <c r="I10" s="8">
        <v>3.45</v>
      </c>
      <c r="J10" s="8">
        <v>14.24</v>
      </c>
      <c r="K10" s="8"/>
      <c r="L10" s="8">
        <v>19.44</v>
      </c>
      <c r="M10" s="8">
        <v>116.95</v>
      </c>
      <c r="N10" s="71">
        <v>25.3</v>
      </c>
      <c r="O10" s="77">
        <v>1.5</v>
      </c>
      <c r="P10" s="87" t="s">
        <v>46</v>
      </c>
      <c r="Q10" s="22"/>
      <c r="T10" s="2"/>
      <c r="U10" s="2"/>
    </row>
    <row r="11" spans="1:21" ht="19.5" thickBot="1">
      <c r="A11" s="24" t="s">
        <v>63</v>
      </c>
      <c r="B11" s="8" t="s">
        <v>107</v>
      </c>
      <c r="C11" s="5">
        <v>20</v>
      </c>
      <c r="D11" s="5">
        <v>0.05</v>
      </c>
      <c r="E11" s="5">
        <v>0.72</v>
      </c>
      <c r="F11" s="5">
        <v>2.78</v>
      </c>
      <c r="G11" s="5">
        <v>19.41</v>
      </c>
      <c r="H11" s="5">
        <v>0.007</v>
      </c>
      <c r="I11" s="5">
        <v>0.8</v>
      </c>
      <c r="J11" s="5">
        <v>0.006</v>
      </c>
      <c r="K11" s="5">
        <v>0.08</v>
      </c>
      <c r="L11" s="5">
        <v>2.94</v>
      </c>
      <c r="M11" s="5">
        <v>8</v>
      </c>
      <c r="N11" s="71">
        <v>4.14</v>
      </c>
      <c r="O11" s="77">
        <v>0.17</v>
      </c>
      <c r="P11" s="87">
        <f>D14/D14</f>
        <v>1</v>
      </c>
      <c r="Q11" s="22"/>
      <c r="T11" s="2"/>
      <c r="U11" s="2"/>
    </row>
    <row r="12" spans="1:21" ht="19.5" thickBot="1">
      <c r="A12" s="7">
        <v>389</v>
      </c>
      <c r="B12" s="79" t="s">
        <v>106</v>
      </c>
      <c r="C12" s="8">
        <v>200</v>
      </c>
      <c r="D12" s="8">
        <v>0.1</v>
      </c>
      <c r="E12" s="8">
        <v>0</v>
      </c>
      <c r="F12" s="8">
        <v>15</v>
      </c>
      <c r="G12" s="8">
        <v>60</v>
      </c>
      <c r="H12" s="8">
        <v>0</v>
      </c>
      <c r="I12" s="8">
        <v>0</v>
      </c>
      <c r="J12" s="8">
        <v>0</v>
      </c>
      <c r="K12" s="8">
        <v>0</v>
      </c>
      <c r="L12" s="8">
        <v>11</v>
      </c>
      <c r="M12" s="8">
        <v>3</v>
      </c>
      <c r="N12" s="64">
        <v>1</v>
      </c>
      <c r="O12" s="7">
        <v>0.3</v>
      </c>
      <c r="P12" s="87" t="s">
        <v>47</v>
      </c>
      <c r="Q12" s="22"/>
      <c r="T12" s="2"/>
      <c r="U12" s="2"/>
    </row>
    <row r="13" spans="1:21" ht="20.25" customHeight="1" thickBot="1">
      <c r="A13" s="7"/>
      <c r="B13" s="79" t="s">
        <v>42</v>
      </c>
      <c r="C13" s="31">
        <v>25</v>
      </c>
      <c r="D13" s="31">
        <v>1.68</v>
      </c>
      <c r="E13" s="8">
        <v>1.32</v>
      </c>
      <c r="F13" s="8">
        <v>14.82</v>
      </c>
      <c r="G13" s="8">
        <v>68.97</v>
      </c>
      <c r="H13" s="8">
        <v>0.035</v>
      </c>
      <c r="I13" s="8"/>
      <c r="J13" s="8"/>
      <c r="K13" s="8"/>
      <c r="L13" s="79">
        <v>6.9</v>
      </c>
      <c r="M13" s="79">
        <v>31.8</v>
      </c>
      <c r="N13" s="64">
        <v>7.5</v>
      </c>
      <c r="O13" s="75">
        <v>0.93</v>
      </c>
      <c r="P13" s="87">
        <f>E14/D14</f>
        <v>0.9702878365831014</v>
      </c>
      <c r="Q13" s="22"/>
      <c r="T13" s="2"/>
      <c r="U13" s="2"/>
    </row>
    <row r="14" spans="1:21" ht="27.75" customHeight="1" thickBot="1">
      <c r="A14" s="7"/>
      <c r="B14" s="28" t="s">
        <v>24</v>
      </c>
      <c r="C14" s="9">
        <f aca="true" t="shared" si="0" ref="C14:O14">SUM(C10:C13)</f>
        <v>395</v>
      </c>
      <c r="D14" s="28">
        <f t="shared" si="0"/>
        <v>10.77</v>
      </c>
      <c r="E14" s="28">
        <f t="shared" si="0"/>
        <v>10.450000000000001</v>
      </c>
      <c r="F14" s="28">
        <f t="shared" si="0"/>
        <v>43.25</v>
      </c>
      <c r="G14" s="28">
        <f t="shared" si="0"/>
        <v>457.9</v>
      </c>
      <c r="H14" s="28">
        <f t="shared" si="0"/>
        <v>0.30200000000000005</v>
      </c>
      <c r="I14" s="28">
        <f t="shared" si="0"/>
        <v>4.25</v>
      </c>
      <c r="J14" s="28">
        <f t="shared" si="0"/>
        <v>14.246</v>
      </c>
      <c r="K14" s="28">
        <f t="shared" si="0"/>
        <v>0.08</v>
      </c>
      <c r="L14" s="28">
        <f t="shared" si="0"/>
        <v>40.28</v>
      </c>
      <c r="M14" s="28">
        <f t="shared" si="0"/>
        <v>159.75</v>
      </c>
      <c r="N14" s="28">
        <f t="shared" si="0"/>
        <v>37.94</v>
      </c>
      <c r="O14" s="111">
        <f t="shared" si="0"/>
        <v>2.9</v>
      </c>
      <c r="P14" s="88" t="s">
        <v>48</v>
      </c>
      <c r="Q14" s="30"/>
      <c r="T14" s="2"/>
      <c r="U14" s="2"/>
    </row>
    <row r="15" spans="1:17" s="23" customFormat="1" ht="19.5" customHeight="1">
      <c r="A15" s="22"/>
      <c r="B15" s="30"/>
      <c r="C15" s="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89">
        <f>F14/D14</f>
        <v>4.0157845868152275</v>
      </c>
      <c r="Q15" s="58"/>
    </row>
    <row r="16" spans="1:17" ht="19.5">
      <c r="A16" s="22"/>
      <c r="B16" s="30"/>
      <c r="C16" s="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87"/>
      <c r="Q16" s="22"/>
    </row>
    <row r="17" spans="1:17" ht="43.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87">
        <f>G26*100/60</f>
        <v>1834.9833333333333</v>
      </c>
      <c r="Q17" s="22"/>
    </row>
    <row r="18" spans="1:21" ht="42" customHeight="1" thickBot="1">
      <c r="A18" s="10"/>
      <c r="B18" s="6"/>
      <c r="C18" s="6"/>
      <c r="D18" s="6"/>
      <c r="E18" s="6"/>
      <c r="F18" s="6"/>
      <c r="G18" s="12" t="s">
        <v>25</v>
      </c>
      <c r="H18" s="6"/>
      <c r="I18" s="6"/>
      <c r="J18" s="6"/>
      <c r="K18" s="6"/>
      <c r="L18" s="6"/>
      <c r="M18" s="6"/>
      <c r="N18" s="6"/>
      <c r="O18" s="22"/>
      <c r="P18" s="87"/>
      <c r="Q18" s="22"/>
      <c r="T18" s="2"/>
      <c r="U18" s="2"/>
    </row>
    <row r="19" spans="1:21" ht="42" customHeight="1" thickBot="1">
      <c r="A19" s="7" t="s">
        <v>62</v>
      </c>
      <c r="B19" s="8" t="s">
        <v>145</v>
      </c>
      <c r="C19" s="8">
        <v>150</v>
      </c>
      <c r="D19" s="8">
        <v>1.01</v>
      </c>
      <c r="E19" s="8">
        <v>0.85</v>
      </c>
      <c r="F19" s="7">
        <v>29.89</v>
      </c>
      <c r="G19" s="8">
        <v>59.01</v>
      </c>
      <c r="H19" s="8">
        <v>0.09</v>
      </c>
      <c r="I19" s="8">
        <v>8.37</v>
      </c>
      <c r="J19" s="8"/>
      <c r="K19" s="8"/>
      <c r="L19" s="8">
        <v>29.15</v>
      </c>
      <c r="M19" s="64">
        <v>56.72</v>
      </c>
      <c r="N19" s="7">
        <v>24.17</v>
      </c>
      <c r="O19" s="8">
        <v>0.92</v>
      </c>
      <c r="P19" s="87">
        <f>G25/P17*100</f>
        <v>35.046094878245945</v>
      </c>
      <c r="Q19" s="22"/>
      <c r="T19" s="2"/>
      <c r="U19" s="2"/>
    </row>
    <row r="20" spans="1:21" ht="27.75" customHeight="1" thickBot="1">
      <c r="A20" s="7" t="s">
        <v>59</v>
      </c>
      <c r="B20" s="8" t="s">
        <v>60</v>
      </c>
      <c r="C20" s="8">
        <v>150</v>
      </c>
      <c r="D20" s="8">
        <v>8.94</v>
      </c>
      <c r="E20" s="8">
        <v>8.41</v>
      </c>
      <c r="F20" s="8">
        <v>10.65</v>
      </c>
      <c r="G20" s="8">
        <v>309.52</v>
      </c>
      <c r="H20" s="8">
        <v>0.26</v>
      </c>
      <c r="I20" s="8">
        <v>3.45</v>
      </c>
      <c r="J20" s="8">
        <v>14.24</v>
      </c>
      <c r="K20" s="8"/>
      <c r="L20" s="8">
        <v>19.44</v>
      </c>
      <c r="M20" s="8">
        <v>116.95</v>
      </c>
      <c r="N20" s="71">
        <v>25.3</v>
      </c>
      <c r="O20" s="77">
        <v>1.5</v>
      </c>
      <c r="P20" s="87" t="s">
        <v>46</v>
      </c>
      <c r="Q20" s="22"/>
      <c r="T20" s="2"/>
      <c r="U20" s="2"/>
    </row>
    <row r="21" spans="1:19" s="25" customFormat="1" ht="27.75" customHeight="1" thickBot="1">
      <c r="A21" s="24" t="s">
        <v>63</v>
      </c>
      <c r="B21" s="8" t="s">
        <v>107</v>
      </c>
      <c r="C21" s="5">
        <v>20</v>
      </c>
      <c r="D21" s="5">
        <v>0.05</v>
      </c>
      <c r="E21" s="5">
        <v>0.72</v>
      </c>
      <c r="F21" s="5">
        <v>2.78</v>
      </c>
      <c r="G21" s="5">
        <v>19.41</v>
      </c>
      <c r="H21" s="5">
        <v>0.007</v>
      </c>
      <c r="I21" s="5">
        <v>0.8</v>
      </c>
      <c r="J21" s="5">
        <v>0.006</v>
      </c>
      <c r="K21" s="5">
        <v>0.08</v>
      </c>
      <c r="L21" s="5">
        <v>2.94</v>
      </c>
      <c r="M21" s="5">
        <v>8</v>
      </c>
      <c r="N21" s="71">
        <v>4.14</v>
      </c>
      <c r="O21" s="77">
        <v>0.17</v>
      </c>
      <c r="P21" s="87">
        <f>D25/D25</f>
        <v>1</v>
      </c>
      <c r="Q21" s="22"/>
      <c r="R21" s="23"/>
      <c r="S21" s="23"/>
    </row>
    <row r="22" spans="1:21" ht="21" customHeight="1" thickBot="1">
      <c r="A22" s="24" t="s">
        <v>51</v>
      </c>
      <c r="B22" s="8" t="s">
        <v>39</v>
      </c>
      <c r="C22" s="5">
        <v>200</v>
      </c>
      <c r="D22" s="5">
        <v>6.05</v>
      </c>
      <c r="E22" s="5">
        <v>1.01</v>
      </c>
      <c r="F22" s="5">
        <v>2.36</v>
      </c>
      <c r="G22" s="5">
        <v>100.65</v>
      </c>
      <c r="H22" s="5">
        <v>0.48</v>
      </c>
      <c r="I22" s="5"/>
      <c r="J22" s="5">
        <v>29.4</v>
      </c>
      <c r="K22" s="5"/>
      <c r="L22" s="5">
        <v>92.81</v>
      </c>
      <c r="M22" s="5">
        <v>208.81</v>
      </c>
      <c r="N22" s="71">
        <v>60.64</v>
      </c>
      <c r="O22" s="76">
        <v>4.6</v>
      </c>
      <c r="P22" s="87" t="s">
        <v>47</v>
      </c>
      <c r="Q22" s="22"/>
      <c r="T22" s="2"/>
      <c r="U22" s="2"/>
    </row>
    <row r="23" spans="1:21" ht="22.5" customHeight="1" thickBot="1">
      <c r="A23" s="7"/>
      <c r="B23" s="8" t="s">
        <v>23</v>
      </c>
      <c r="C23" s="8">
        <v>50</v>
      </c>
      <c r="D23" s="8">
        <v>0.48</v>
      </c>
      <c r="E23" s="8">
        <v>0.06</v>
      </c>
      <c r="F23" s="8">
        <v>1.5</v>
      </c>
      <c r="G23" s="8">
        <v>8.4</v>
      </c>
      <c r="H23" s="8">
        <v>0.018</v>
      </c>
      <c r="I23" s="8">
        <v>6</v>
      </c>
      <c r="J23" s="8"/>
      <c r="K23" s="8">
        <v>0.6</v>
      </c>
      <c r="L23" s="8">
        <v>1.38</v>
      </c>
      <c r="M23" s="8">
        <v>25.2</v>
      </c>
      <c r="N23" s="64">
        <v>8.4</v>
      </c>
      <c r="O23" s="76">
        <v>0.36</v>
      </c>
      <c r="P23" s="87">
        <f>E25/D25</f>
        <v>1.0157618213660242</v>
      </c>
      <c r="Q23" s="22"/>
      <c r="T23" s="2"/>
      <c r="U23" s="2"/>
    </row>
    <row r="24" spans="1:21" ht="21" customHeight="1" thickBot="1">
      <c r="A24" s="48" t="s">
        <v>66</v>
      </c>
      <c r="B24" s="49" t="s">
        <v>146</v>
      </c>
      <c r="C24" s="49">
        <v>20</v>
      </c>
      <c r="D24" s="49">
        <v>0.6</v>
      </c>
      <c r="E24" s="49">
        <v>6.35</v>
      </c>
      <c r="F24" s="49">
        <v>20.52</v>
      </c>
      <c r="G24" s="49">
        <v>146.1</v>
      </c>
      <c r="H24" s="49">
        <v>0.064</v>
      </c>
      <c r="I24" s="49">
        <v>0.008</v>
      </c>
      <c r="J24" s="49">
        <v>2.8</v>
      </c>
      <c r="K24" s="49">
        <v>23.2</v>
      </c>
      <c r="L24" s="49">
        <v>72</v>
      </c>
      <c r="M24" s="49">
        <v>72</v>
      </c>
      <c r="N24" s="49">
        <v>16</v>
      </c>
      <c r="O24" s="48">
        <v>1.68</v>
      </c>
      <c r="P24" s="88" t="s">
        <v>48</v>
      </c>
      <c r="Q24" s="22"/>
      <c r="T24" s="2"/>
      <c r="U24" s="2"/>
    </row>
    <row r="25" spans="1:21" ht="22.5" customHeight="1" thickBot="1">
      <c r="A25" s="7"/>
      <c r="B25" s="28" t="s">
        <v>24</v>
      </c>
      <c r="C25" s="9">
        <f>SUM(C19:C24)</f>
        <v>590</v>
      </c>
      <c r="D25" s="9">
        <f aca="true" t="shared" si="1" ref="D25:O25">SUM(D19:D24)</f>
        <v>17.130000000000003</v>
      </c>
      <c r="E25" s="9">
        <f t="shared" si="1"/>
        <v>17.4</v>
      </c>
      <c r="F25" s="9">
        <f t="shared" si="1"/>
        <v>67.7</v>
      </c>
      <c r="G25" s="9">
        <f t="shared" si="1"/>
        <v>643.09</v>
      </c>
      <c r="H25" s="9">
        <f t="shared" si="1"/>
        <v>0.919</v>
      </c>
      <c r="I25" s="9">
        <f t="shared" si="1"/>
        <v>18.628</v>
      </c>
      <c r="J25" s="9">
        <f t="shared" si="1"/>
        <v>46.446</v>
      </c>
      <c r="K25" s="9">
        <f t="shared" si="1"/>
        <v>23.88</v>
      </c>
      <c r="L25" s="9">
        <f t="shared" si="1"/>
        <v>217.72</v>
      </c>
      <c r="M25" s="9">
        <f t="shared" si="1"/>
        <v>487.68</v>
      </c>
      <c r="N25" s="9">
        <f t="shared" si="1"/>
        <v>138.65</v>
      </c>
      <c r="O25" s="9">
        <f t="shared" si="1"/>
        <v>9.23</v>
      </c>
      <c r="P25" s="89">
        <f>F25/D25</f>
        <v>3.9521307647402213</v>
      </c>
      <c r="Q25" s="30"/>
      <c r="T25" s="2"/>
      <c r="U25" s="2"/>
    </row>
    <row r="26" spans="1:19" s="46" customFormat="1" ht="21.75" customHeight="1" thickBot="1">
      <c r="A26" s="48"/>
      <c r="B26" s="51" t="s">
        <v>26</v>
      </c>
      <c r="C26" s="51">
        <f>C14+C25</f>
        <v>985</v>
      </c>
      <c r="D26" s="51">
        <f aca="true" t="shared" si="2" ref="D26:O26">D14+D25</f>
        <v>27.900000000000002</v>
      </c>
      <c r="E26" s="51">
        <f t="shared" si="2"/>
        <v>27.85</v>
      </c>
      <c r="F26" s="51">
        <f t="shared" si="2"/>
        <v>110.95</v>
      </c>
      <c r="G26" s="51">
        <f>G14+G25</f>
        <v>1100.99</v>
      </c>
      <c r="H26" s="51">
        <f t="shared" si="2"/>
        <v>1.221</v>
      </c>
      <c r="I26" s="51">
        <f t="shared" si="2"/>
        <v>22.878</v>
      </c>
      <c r="J26" s="51">
        <f t="shared" si="2"/>
        <v>60.692</v>
      </c>
      <c r="K26" s="51">
        <f t="shared" si="2"/>
        <v>23.959999999999997</v>
      </c>
      <c r="L26" s="51">
        <f t="shared" si="2"/>
        <v>258</v>
      </c>
      <c r="M26" s="51">
        <f t="shared" si="2"/>
        <v>647.4300000000001</v>
      </c>
      <c r="N26" s="51">
        <f t="shared" si="2"/>
        <v>176.59</v>
      </c>
      <c r="O26" s="51">
        <f t="shared" si="2"/>
        <v>12.13</v>
      </c>
      <c r="P26" s="114"/>
      <c r="Q26" s="12"/>
      <c r="R26" s="45"/>
      <c r="S26" s="45"/>
    </row>
    <row r="27" spans="1:19" s="46" customFormat="1" ht="21.7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7"/>
      <c r="Q27" s="12"/>
      <c r="R27" s="45"/>
      <c r="S27" s="45"/>
    </row>
    <row r="28" spans="1:19" s="46" customFormat="1" ht="30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87"/>
      <c r="Q28" s="12"/>
      <c r="R28" s="45"/>
      <c r="S28" s="45"/>
    </row>
    <row r="29" spans="1:19" s="46" customFormat="1" ht="21.75" customHeight="1">
      <c r="A29" s="4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87"/>
      <c r="Q29" s="12"/>
      <c r="R29" s="45"/>
      <c r="S29" s="45"/>
    </row>
    <row r="30" spans="1:19" s="46" customFormat="1" ht="21.75" customHeight="1">
      <c r="A30" s="4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7"/>
      <c r="Q30" s="12"/>
      <c r="R30" s="45"/>
      <c r="S30" s="45"/>
    </row>
    <row r="31" spans="1:19" s="46" customFormat="1" ht="21.75" customHeight="1">
      <c r="A31" s="4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8"/>
      <c r="Q31" s="12"/>
      <c r="R31" s="45"/>
      <c r="S31" s="45"/>
    </row>
    <row r="32" spans="1:19" s="46" customFormat="1" ht="21.75" customHeight="1">
      <c r="A32" s="4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9"/>
      <c r="Q32" s="12"/>
      <c r="R32" s="45"/>
      <c r="S32" s="45"/>
    </row>
    <row r="33" spans="1:19" s="46" customFormat="1" ht="21.75" customHeight="1">
      <c r="A33" s="4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97"/>
      <c r="Q33" s="12"/>
      <c r="R33" s="45"/>
      <c r="S33" s="45"/>
    </row>
    <row r="34" spans="1:19" s="46" customFormat="1" ht="21.75" customHeight="1">
      <c r="A34" s="16"/>
      <c r="B34" s="56"/>
      <c r="C34" s="16"/>
      <c r="D34" s="16"/>
      <c r="E34" s="16"/>
      <c r="F34" s="16"/>
      <c r="G34" s="44" t="s">
        <v>30</v>
      </c>
      <c r="H34" s="16"/>
      <c r="I34" s="16"/>
      <c r="J34" s="16"/>
      <c r="K34" s="16"/>
      <c r="L34" s="16"/>
      <c r="M34" s="16"/>
      <c r="N34" s="16"/>
      <c r="O34" s="16"/>
      <c r="P34" s="97">
        <f>G43/P43*100</f>
        <v>24.968239822522236</v>
      </c>
      <c r="Q34" s="12"/>
      <c r="R34" s="45"/>
      <c r="S34" s="45"/>
    </row>
    <row r="35" spans="1:21" s="46" customFormat="1" ht="20.25">
      <c r="A35" s="16"/>
      <c r="B35" s="5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87" t="s">
        <v>46</v>
      </c>
      <c r="Q35" s="16"/>
      <c r="R35" s="45"/>
      <c r="S35" s="45"/>
      <c r="T35" s="45"/>
      <c r="U35" s="45"/>
    </row>
    <row r="36" spans="1:21" s="46" customFormat="1" ht="26.25" thickBot="1">
      <c r="A36" s="2"/>
      <c r="B36" s="83"/>
      <c r="C36" s="17"/>
      <c r="D36" s="17"/>
      <c r="E36" s="17"/>
      <c r="F36" s="17"/>
      <c r="G36" s="12" t="s">
        <v>27</v>
      </c>
      <c r="H36" s="17"/>
      <c r="I36" s="17"/>
      <c r="J36" s="17"/>
      <c r="K36" s="17"/>
      <c r="L36" s="17"/>
      <c r="M36" s="17"/>
      <c r="N36" s="17"/>
      <c r="O36" s="17"/>
      <c r="P36" s="87">
        <f>D43/D43</f>
        <v>1</v>
      </c>
      <c r="Q36" s="16"/>
      <c r="R36" s="45"/>
      <c r="S36" s="45"/>
      <c r="T36" s="45"/>
      <c r="U36" s="45"/>
    </row>
    <row r="37" spans="1:21" s="46" customFormat="1" ht="21" thickBot="1">
      <c r="A37" s="7" t="s">
        <v>129</v>
      </c>
      <c r="B37" s="8" t="s">
        <v>91</v>
      </c>
      <c r="C37" s="8">
        <v>130</v>
      </c>
      <c r="D37" s="8">
        <v>10.5</v>
      </c>
      <c r="E37" s="8">
        <v>10.45</v>
      </c>
      <c r="F37" s="8">
        <v>16.4</v>
      </c>
      <c r="G37" s="8">
        <v>207.07</v>
      </c>
      <c r="H37" s="8">
        <v>0.209</v>
      </c>
      <c r="I37" s="8">
        <v>1.34</v>
      </c>
      <c r="J37" s="8">
        <v>8.286</v>
      </c>
      <c r="K37" s="8">
        <v>0.081</v>
      </c>
      <c r="L37" s="8">
        <v>53.39</v>
      </c>
      <c r="M37" s="8">
        <v>64.83</v>
      </c>
      <c r="N37" s="8">
        <v>40.27</v>
      </c>
      <c r="O37" s="7">
        <v>4.12</v>
      </c>
      <c r="P37" s="87" t="s">
        <v>47</v>
      </c>
      <c r="Q37" s="16"/>
      <c r="R37" s="45"/>
      <c r="S37" s="45"/>
      <c r="T37" s="45"/>
      <c r="U37" s="45"/>
    </row>
    <row r="38" spans="1:21" s="46" customFormat="1" ht="25.5" customHeight="1" thickBot="1">
      <c r="A38" s="7" t="s">
        <v>70</v>
      </c>
      <c r="B38" s="8" t="s">
        <v>71</v>
      </c>
      <c r="C38" s="8">
        <v>20</v>
      </c>
      <c r="D38" s="8">
        <v>1.4</v>
      </c>
      <c r="E38" s="8">
        <v>3.8</v>
      </c>
      <c r="F38" s="8">
        <v>3.7</v>
      </c>
      <c r="G38" s="8">
        <v>55</v>
      </c>
      <c r="H38" s="8">
        <v>0.02</v>
      </c>
      <c r="I38" s="8">
        <v>21.2</v>
      </c>
      <c r="J38" s="8">
        <v>0.03</v>
      </c>
      <c r="K38" s="8">
        <v>0.1</v>
      </c>
      <c r="L38" s="8">
        <v>37</v>
      </c>
      <c r="M38" s="8">
        <v>24</v>
      </c>
      <c r="N38" s="8">
        <v>13</v>
      </c>
      <c r="O38" s="7">
        <v>0.6</v>
      </c>
      <c r="P38" s="87">
        <f>E43/D43</f>
        <v>1.059505799293999</v>
      </c>
      <c r="Q38" s="17"/>
      <c r="R38" s="45"/>
      <c r="S38" s="45"/>
      <c r="T38" s="45"/>
      <c r="U38" s="45"/>
    </row>
    <row r="39" spans="1:19" s="46" customFormat="1" ht="41.25" customHeight="1" thickBot="1">
      <c r="A39" s="7" t="s">
        <v>72</v>
      </c>
      <c r="B39" s="8" t="s">
        <v>73</v>
      </c>
      <c r="C39" s="8">
        <v>200</v>
      </c>
      <c r="D39" s="8">
        <v>0.3</v>
      </c>
      <c r="E39" s="8">
        <v>1.1</v>
      </c>
      <c r="F39" s="8">
        <v>11.9</v>
      </c>
      <c r="G39" s="8">
        <v>58.8</v>
      </c>
      <c r="H39" s="8">
        <v>0.01</v>
      </c>
      <c r="I39" s="8">
        <v>19.2</v>
      </c>
      <c r="J39" s="8">
        <v>36</v>
      </c>
      <c r="K39" s="8">
        <v>0</v>
      </c>
      <c r="L39" s="8">
        <v>6.9</v>
      </c>
      <c r="M39" s="8">
        <v>5.9</v>
      </c>
      <c r="N39" s="8">
        <v>6.3</v>
      </c>
      <c r="O39" s="7">
        <v>0.31</v>
      </c>
      <c r="P39" s="88" t="s">
        <v>48</v>
      </c>
      <c r="Q39" s="22"/>
      <c r="R39" s="45"/>
      <c r="S39" s="45"/>
    </row>
    <row r="40" spans="1:19" s="46" customFormat="1" ht="33.75" customHeight="1" thickBot="1">
      <c r="A40" s="7"/>
      <c r="B40" s="8" t="s">
        <v>42</v>
      </c>
      <c r="C40" s="8">
        <v>25</v>
      </c>
      <c r="D40" s="8">
        <v>0.3</v>
      </c>
      <c r="E40" s="8">
        <v>1.1</v>
      </c>
      <c r="F40" s="8">
        <v>11.9</v>
      </c>
      <c r="G40" s="8">
        <v>58.8</v>
      </c>
      <c r="H40" s="8">
        <v>0.01</v>
      </c>
      <c r="I40" s="8">
        <v>19.2</v>
      </c>
      <c r="J40" s="8">
        <v>36</v>
      </c>
      <c r="K40" s="8">
        <v>0</v>
      </c>
      <c r="L40" s="8">
        <v>6.9</v>
      </c>
      <c r="M40" s="8">
        <v>5.9</v>
      </c>
      <c r="N40" s="8">
        <v>6.3</v>
      </c>
      <c r="O40" s="7">
        <v>0.31</v>
      </c>
      <c r="P40" s="89">
        <f>F43/D43</f>
        <v>3.979324256177508</v>
      </c>
      <c r="Q40" s="22"/>
      <c r="R40" s="45"/>
      <c r="S40" s="45"/>
    </row>
    <row r="41" spans="1:19" s="46" customFormat="1" ht="31.5" customHeight="1" thickBot="1">
      <c r="A41" s="7"/>
      <c r="B41" s="8"/>
      <c r="C41" s="8"/>
      <c r="D41" s="8">
        <v>2.23</v>
      </c>
      <c r="E41" s="8">
        <v>1.76</v>
      </c>
      <c r="F41" s="8">
        <v>19.71</v>
      </c>
      <c r="G41" s="8">
        <v>91.73</v>
      </c>
      <c r="H41" s="8">
        <v>0.046</v>
      </c>
      <c r="I41" s="8"/>
      <c r="J41" s="8"/>
      <c r="K41" s="8"/>
      <c r="L41" s="79">
        <v>9.17</v>
      </c>
      <c r="M41" s="79">
        <v>42.29</v>
      </c>
      <c r="N41" s="64">
        <v>9.98</v>
      </c>
      <c r="O41" s="75">
        <v>1.24</v>
      </c>
      <c r="P41" s="89"/>
      <c r="Q41" s="22"/>
      <c r="R41" s="45"/>
      <c r="S41" s="45"/>
    </row>
    <row r="42" spans="1:19" s="46" customFormat="1" ht="21.75" customHeight="1" thickBot="1">
      <c r="A42" s="120"/>
      <c r="B42" s="48"/>
      <c r="C42" s="125"/>
      <c r="D42" s="126">
        <v>5.1</v>
      </c>
      <c r="E42" s="125">
        <v>2.8</v>
      </c>
      <c r="F42" s="126">
        <v>15.3</v>
      </c>
      <c r="G42" s="125">
        <v>187</v>
      </c>
      <c r="H42" s="126">
        <v>0.07</v>
      </c>
      <c r="I42" s="125">
        <v>0</v>
      </c>
      <c r="J42" s="126">
        <v>0.02</v>
      </c>
      <c r="K42" s="125">
        <v>0.7</v>
      </c>
      <c r="L42" s="126">
        <v>9</v>
      </c>
      <c r="M42" s="125">
        <v>38</v>
      </c>
      <c r="N42" s="126">
        <v>7</v>
      </c>
      <c r="O42" s="125">
        <v>0.6</v>
      </c>
      <c r="P42" s="98"/>
      <c r="Q42" s="22"/>
      <c r="R42" s="45"/>
      <c r="S42" s="45"/>
    </row>
    <row r="43" spans="1:19" s="46" customFormat="1" ht="21.75" customHeight="1" thickBot="1">
      <c r="A43" s="7"/>
      <c r="B43" s="28" t="s">
        <v>24</v>
      </c>
      <c r="C43" s="28">
        <f aca="true" t="shared" si="3" ref="C43:O43">SUM(C37:C42)</f>
        <v>375</v>
      </c>
      <c r="D43" s="28">
        <f t="shared" si="3"/>
        <v>19.830000000000002</v>
      </c>
      <c r="E43" s="28">
        <f t="shared" si="3"/>
        <v>21.01</v>
      </c>
      <c r="F43" s="28">
        <f t="shared" si="3"/>
        <v>78.91</v>
      </c>
      <c r="G43" s="28">
        <f t="shared" si="3"/>
        <v>658.4000000000001</v>
      </c>
      <c r="H43" s="28">
        <f t="shared" si="3"/>
        <v>0.365</v>
      </c>
      <c r="I43" s="28">
        <f t="shared" si="3"/>
        <v>60.94</v>
      </c>
      <c r="J43" s="28">
        <f t="shared" si="3"/>
        <v>80.336</v>
      </c>
      <c r="K43" s="28">
        <f t="shared" si="3"/>
        <v>0.881</v>
      </c>
      <c r="L43" s="28">
        <f t="shared" si="3"/>
        <v>122.36000000000001</v>
      </c>
      <c r="M43" s="28">
        <f t="shared" si="3"/>
        <v>180.92000000000002</v>
      </c>
      <c r="N43" s="28">
        <f t="shared" si="3"/>
        <v>82.85000000000001</v>
      </c>
      <c r="O43" s="111">
        <f t="shared" si="3"/>
        <v>7.179999999999999</v>
      </c>
      <c r="P43" s="116">
        <f>G58*100/60</f>
        <v>2636.95</v>
      </c>
      <c r="Q43" s="30"/>
      <c r="R43" s="45"/>
      <c r="S43" s="45"/>
    </row>
    <row r="44" spans="1:19" s="46" customFormat="1" ht="34.5" customHeight="1">
      <c r="A44" s="19"/>
      <c r="B44" s="11"/>
      <c r="C44" s="20">
        <f>C40+C41</f>
        <v>25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16"/>
      <c r="Q44" s="18"/>
      <c r="R44" s="45"/>
      <c r="S44" s="45"/>
    </row>
    <row r="45" spans="1:19" s="46" customFormat="1" ht="21.75" customHeight="1">
      <c r="A45" s="2"/>
      <c r="B45" s="29"/>
      <c r="C45" s="21"/>
      <c r="D45" s="21"/>
      <c r="E45" s="21"/>
      <c r="F45" s="21"/>
      <c r="G45" s="12" t="s">
        <v>25</v>
      </c>
      <c r="H45" s="29"/>
      <c r="I45" s="21"/>
      <c r="J45" s="21"/>
      <c r="K45" s="21"/>
      <c r="L45" s="21"/>
      <c r="M45" s="21"/>
      <c r="N45" s="21"/>
      <c r="O45" s="21"/>
      <c r="P45" s="116"/>
      <c r="Q45" s="21"/>
      <c r="R45" s="45"/>
      <c r="S45" s="45"/>
    </row>
    <row r="46" spans="1:19" s="46" customFormat="1" ht="21.75" customHeight="1" thickBot="1">
      <c r="A46" s="2"/>
      <c r="B46" s="84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116"/>
      <c r="Q46" s="21"/>
      <c r="R46" s="45"/>
      <c r="S46" s="45"/>
    </row>
    <row r="47" spans="1:19" s="46" customFormat="1" ht="21.75" customHeight="1" thickBot="1">
      <c r="A47" s="7" t="s">
        <v>67</v>
      </c>
      <c r="B47" s="8" t="s">
        <v>68</v>
      </c>
      <c r="C47" s="8">
        <v>150</v>
      </c>
      <c r="D47" s="8">
        <v>6.4</v>
      </c>
      <c r="E47" s="8">
        <v>1.3</v>
      </c>
      <c r="F47" s="8">
        <v>15.6</v>
      </c>
      <c r="G47" s="8">
        <v>255</v>
      </c>
      <c r="H47" s="8">
        <v>0.05</v>
      </c>
      <c r="I47" s="8">
        <v>6.3</v>
      </c>
      <c r="J47" s="8">
        <v>78.1</v>
      </c>
      <c r="K47" s="8">
        <v>0</v>
      </c>
      <c r="L47" s="8">
        <v>20.7</v>
      </c>
      <c r="M47" s="8">
        <v>37.8</v>
      </c>
      <c r="N47" s="8">
        <v>15.15</v>
      </c>
      <c r="O47" s="7">
        <v>0.57</v>
      </c>
      <c r="P47" s="98">
        <f>G53/P43*100</f>
        <v>35.031760177477764</v>
      </c>
      <c r="Q47" s="22"/>
      <c r="R47" s="45"/>
      <c r="S47" s="45"/>
    </row>
    <row r="48" spans="1:21" s="46" customFormat="1" ht="21" thickBot="1">
      <c r="A48" s="7" t="s">
        <v>129</v>
      </c>
      <c r="B48" s="8" t="s">
        <v>91</v>
      </c>
      <c r="C48" s="8">
        <v>130</v>
      </c>
      <c r="D48" s="8">
        <v>10.5</v>
      </c>
      <c r="E48" s="8">
        <v>10.45</v>
      </c>
      <c r="F48" s="8">
        <v>16.4</v>
      </c>
      <c r="G48" s="8">
        <v>207.07</v>
      </c>
      <c r="H48" s="8">
        <v>0.209</v>
      </c>
      <c r="I48" s="8">
        <v>1.34</v>
      </c>
      <c r="J48" s="8">
        <v>8.286</v>
      </c>
      <c r="K48" s="8">
        <v>0.081</v>
      </c>
      <c r="L48" s="8">
        <v>53.39</v>
      </c>
      <c r="M48" s="8">
        <v>64.83</v>
      </c>
      <c r="N48" s="8">
        <v>40.27</v>
      </c>
      <c r="O48" s="7">
        <v>4.12</v>
      </c>
      <c r="P48" s="87" t="s">
        <v>46</v>
      </c>
      <c r="Q48" s="22"/>
      <c r="R48" s="45"/>
      <c r="S48" s="45"/>
      <c r="T48" s="45"/>
      <c r="U48" s="45"/>
    </row>
    <row r="49" spans="1:21" s="46" customFormat="1" ht="21.75" customHeight="1" thickBot="1">
      <c r="A49" s="7" t="s">
        <v>70</v>
      </c>
      <c r="B49" s="8" t="s">
        <v>71</v>
      </c>
      <c r="C49" s="8">
        <v>20</v>
      </c>
      <c r="D49" s="8">
        <v>1.4</v>
      </c>
      <c r="E49" s="8">
        <v>3.8</v>
      </c>
      <c r="F49" s="8">
        <v>3.7</v>
      </c>
      <c r="G49" s="8">
        <v>55</v>
      </c>
      <c r="H49" s="8">
        <v>0.02</v>
      </c>
      <c r="I49" s="8">
        <v>21.2</v>
      </c>
      <c r="J49" s="8">
        <v>0.03</v>
      </c>
      <c r="K49" s="8">
        <v>0.1</v>
      </c>
      <c r="L49" s="8">
        <v>37</v>
      </c>
      <c r="M49" s="8">
        <v>24</v>
      </c>
      <c r="N49" s="8">
        <v>13</v>
      </c>
      <c r="O49" s="7">
        <v>0.6</v>
      </c>
      <c r="P49" s="87">
        <f>D53/D53</f>
        <v>1</v>
      </c>
      <c r="Q49" s="8"/>
      <c r="R49" s="49"/>
      <c r="S49" s="45"/>
      <c r="T49" s="45"/>
      <c r="U49" s="45"/>
    </row>
    <row r="50" spans="1:19" s="46" customFormat="1" ht="42.75" customHeight="1" thickBot="1">
      <c r="A50" s="7" t="s">
        <v>72</v>
      </c>
      <c r="B50" s="8" t="s">
        <v>73</v>
      </c>
      <c r="C50" s="8">
        <v>200</v>
      </c>
      <c r="D50" s="8">
        <v>0.3</v>
      </c>
      <c r="E50" s="8">
        <v>1.1</v>
      </c>
      <c r="F50" s="8">
        <v>11.9</v>
      </c>
      <c r="G50" s="8">
        <v>58.8</v>
      </c>
      <c r="H50" s="8">
        <v>0.01</v>
      </c>
      <c r="I50" s="8">
        <v>19.2</v>
      </c>
      <c r="J50" s="8">
        <v>36</v>
      </c>
      <c r="K50" s="8">
        <v>0</v>
      </c>
      <c r="L50" s="8">
        <v>6.9</v>
      </c>
      <c r="M50" s="8">
        <v>5.9</v>
      </c>
      <c r="N50" s="8">
        <v>6.3</v>
      </c>
      <c r="O50" s="7">
        <v>0.31</v>
      </c>
      <c r="P50" s="87" t="s">
        <v>47</v>
      </c>
      <c r="Q50" s="22"/>
      <c r="R50" s="45"/>
      <c r="S50" s="45"/>
    </row>
    <row r="51" spans="1:21" s="46" customFormat="1" ht="36" customHeight="1" thickBot="1">
      <c r="A51" s="78"/>
      <c r="B51" s="8" t="s">
        <v>23</v>
      </c>
      <c r="C51" s="8">
        <v>50</v>
      </c>
      <c r="D51" s="8">
        <v>0.48</v>
      </c>
      <c r="E51" s="8">
        <v>0.06</v>
      </c>
      <c r="F51" s="8">
        <v>1.5</v>
      </c>
      <c r="G51" s="8">
        <v>8.4</v>
      </c>
      <c r="H51" s="8">
        <v>0.018</v>
      </c>
      <c r="I51" s="8">
        <v>6</v>
      </c>
      <c r="J51" s="8"/>
      <c r="K51" s="8">
        <v>0.6</v>
      </c>
      <c r="L51" s="8">
        <v>1.38</v>
      </c>
      <c r="M51" s="8">
        <v>25.2</v>
      </c>
      <c r="N51" s="8">
        <v>8.4</v>
      </c>
      <c r="O51" s="117">
        <v>0.36</v>
      </c>
      <c r="P51" s="87">
        <f>E53/D53</f>
        <v>0.9965312190287413</v>
      </c>
      <c r="Q51" s="22"/>
      <c r="R51" s="45"/>
      <c r="S51" s="45"/>
      <c r="T51" s="45"/>
      <c r="U51" s="45"/>
    </row>
    <row r="52" spans="1:19" s="46" customFormat="1" ht="21.75" customHeight="1" thickBot="1">
      <c r="A52" s="48" t="s">
        <v>61</v>
      </c>
      <c r="B52" s="49" t="s">
        <v>74</v>
      </c>
      <c r="C52" s="49">
        <v>50</v>
      </c>
      <c r="D52" s="49">
        <v>1.1</v>
      </c>
      <c r="E52" s="49">
        <v>3.4</v>
      </c>
      <c r="F52" s="49">
        <v>32.1</v>
      </c>
      <c r="G52" s="49">
        <v>339.5</v>
      </c>
      <c r="H52" s="49">
        <v>0.05</v>
      </c>
      <c r="I52" s="49">
        <v>2.45</v>
      </c>
      <c r="J52" s="49">
        <v>0.05</v>
      </c>
      <c r="K52" s="49">
        <v>0.5</v>
      </c>
      <c r="L52" s="49">
        <v>73.5</v>
      </c>
      <c r="M52" s="49">
        <v>72</v>
      </c>
      <c r="N52" s="49">
        <v>11.5</v>
      </c>
      <c r="O52" s="48">
        <v>0.35</v>
      </c>
      <c r="P52" s="87" t="s">
        <v>48</v>
      </c>
      <c r="Q52" s="22"/>
      <c r="R52" s="45"/>
      <c r="S52" s="45"/>
    </row>
    <row r="53" spans="1:19" s="46" customFormat="1" ht="33.75" customHeight="1" thickBot="1">
      <c r="A53" s="120"/>
      <c r="B53" s="121" t="s">
        <v>24</v>
      </c>
      <c r="C53" s="121">
        <f aca="true" t="shared" si="4" ref="C53:O53">SUM(C47:C52)</f>
        <v>600</v>
      </c>
      <c r="D53" s="121">
        <f t="shared" si="4"/>
        <v>20.18</v>
      </c>
      <c r="E53" s="121">
        <f t="shared" si="4"/>
        <v>20.11</v>
      </c>
      <c r="F53" s="121">
        <f t="shared" si="4"/>
        <v>81.2</v>
      </c>
      <c r="G53" s="121">
        <f t="shared" si="4"/>
        <v>923.7699999999999</v>
      </c>
      <c r="H53" s="121">
        <f t="shared" si="4"/>
        <v>0.35700000000000004</v>
      </c>
      <c r="I53" s="121">
        <f t="shared" si="4"/>
        <v>56.49</v>
      </c>
      <c r="J53" s="121">
        <f t="shared" si="4"/>
        <v>122.466</v>
      </c>
      <c r="K53" s="121">
        <f t="shared" si="4"/>
        <v>1.281</v>
      </c>
      <c r="L53" s="121">
        <f t="shared" si="4"/>
        <v>192.87</v>
      </c>
      <c r="M53" s="121">
        <f t="shared" si="4"/>
        <v>229.73</v>
      </c>
      <c r="N53" s="121">
        <f t="shared" si="4"/>
        <v>94.62</v>
      </c>
      <c r="O53" s="122">
        <f t="shared" si="4"/>
        <v>6.31</v>
      </c>
      <c r="P53" s="88">
        <f>F53/D53</f>
        <v>4.02378592666006</v>
      </c>
      <c r="Q53" s="30"/>
      <c r="R53" s="45"/>
      <c r="S53" s="45"/>
    </row>
    <row r="54" spans="1:19" s="46" customFormat="1" ht="21.75" customHeight="1" thickBot="1">
      <c r="A54" s="48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89"/>
      <c r="Q54" s="12"/>
      <c r="R54" s="45"/>
      <c r="S54" s="45"/>
    </row>
    <row r="55" spans="1:19" s="46" customFormat="1" ht="21.75" customHeight="1">
      <c r="A55" s="43"/>
      <c r="B55" s="12"/>
      <c r="C55" s="43"/>
      <c r="D55" s="27"/>
      <c r="E55" s="27"/>
      <c r="F55" s="27"/>
      <c r="G55" s="12" t="s">
        <v>65</v>
      </c>
      <c r="H55" s="27"/>
      <c r="I55" s="27"/>
      <c r="J55" s="27"/>
      <c r="K55" s="27"/>
      <c r="L55" s="27"/>
      <c r="M55" s="27"/>
      <c r="N55" s="27"/>
      <c r="O55" s="27"/>
      <c r="P55" s="91"/>
      <c r="Q55" s="12"/>
      <c r="R55" s="45"/>
      <c r="S55" s="45"/>
    </row>
    <row r="56" spans="1:19" s="46" customFormat="1" ht="20.25" customHeight="1">
      <c r="A56" s="43"/>
      <c r="B56" s="12"/>
      <c r="C56" s="43"/>
      <c r="D56" s="27"/>
      <c r="E56" s="27"/>
      <c r="F56" s="27"/>
      <c r="G56" s="12"/>
      <c r="H56" s="27"/>
      <c r="I56" s="27"/>
      <c r="J56" s="27"/>
      <c r="K56" s="27"/>
      <c r="L56" s="27"/>
      <c r="M56" s="27"/>
      <c r="N56" s="27"/>
      <c r="O56" s="27"/>
      <c r="P56" s="92"/>
      <c r="Q56" s="12"/>
      <c r="R56" s="45"/>
      <c r="S56" s="45"/>
    </row>
    <row r="57" spans="1:19" s="46" customFormat="1" ht="42.75" customHeight="1" hidden="1">
      <c r="A57" s="48" t="s">
        <v>61</v>
      </c>
      <c r="B57" s="49" t="s">
        <v>74</v>
      </c>
      <c r="C57" s="49">
        <v>50</v>
      </c>
      <c r="D57" s="49">
        <v>5.1</v>
      </c>
      <c r="E57" s="49">
        <v>5.4</v>
      </c>
      <c r="F57" s="49">
        <v>15.1</v>
      </c>
      <c r="G57" s="49">
        <v>129.5</v>
      </c>
      <c r="H57" s="49">
        <v>0.05</v>
      </c>
      <c r="I57" s="49">
        <v>2.45</v>
      </c>
      <c r="J57" s="49">
        <v>0.05</v>
      </c>
      <c r="K57" s="49">
        <v>0.5</v>
      </c>
      <c r="L57" s="49">
        <v>73.5</v>
      </c>
      <c r="M57" s="49">
        <v>72</v>
      </c>
      <c r="N57" s="49">
        <v>11.5</v>
      </c>
      <c r="O57" s="48">
        <v>0.35</v>
      </c>
      <c r="P57" s="96"/>
      <c r="Q57" s="12"/>
      <c r="R57" s="45"/>
      <c r="S57" s="45"/>
    </row>
    <row r="58" spans="1:19" s="46" customFormat="1" ht="21.75" customHeight="1" hidden="1">
      <c r="A58" s="48"/>
      <c r="B58" s="51" t="s">
        <v>26</v>
      </c>
      <c r="C58" s="51">
        <f aca="true" t="shared" si="5" ref="C58:O58">C43+C53</f>
        <v>975</v>
      </c>
      <c r="D58" s="51">
        <f t="shared" si="5"/>
        <v>40.010000000000005</v>
      </c>
      <c r="E58" s="51">
        <f t="shared" si="5"/>
        <v>41.120000000000005</v>
      </c>
      <c r="F58" s="51">
        <f t="shared" si="5"/>
        <v>160.11</v>
      </c>
      <c r="G58" s="51">
        <f t="shared" si="5"/>
        <v>1582.17</v>
      </c>
      <c r="H58" s="51">
        <f t="shared" si="5"/>
        <v>0.722</v>
      </c>
      <c r="I58" s="51">
        <f t="shared" si="5"/>
        <v>117.43</v>
      </c>
      <c r="J58" s="51">
        <f t="shared" si="5"/>
        <v>202.802</v>
      </c>
      <c r="K58" s="51">
        <f t="shared" si="5"/>
        <v>2.162</v>
      </c>
      <c r="L58" s="51">
        <f t="shared" si="5"/>
        <v>315.23</v>
      </c>
      <c r="M58" s="51">
        <f t="shared" si="5"/>
        <v>410.65</v>
      </c>
      <c r="N58" s="51">
        <f t="shared" si="5"/>
        <v>177.47000000000003</v>
      </c>
      <c r="O58" s="51">
        <f t="shared" si="5"/>
        <v>13.489999999999998</v>
      </c>
      <c r="P58" s="96"/>
      <c r="Q58" s="12"/>
      <c r="R58" s="45"/>
      <c r="S58" s="45"/>
    </row>
    <row r="59" spans="1:19" s="46" customFormat="1" ht="21.75" customHeight="1" hidden="1">
      <c r="A59" s="43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87"/>
      <c r="Q59" s="12"/>
      <c r="R59" s="45"/>
      <c r="S59" s="45"/>
    </row>
    <row r="60" spans="1:19" s="46" customFormat="1" ht="21.75" customHeight="1" hidden="1">
      <c r="A60" s="43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87"/>
      <c r="Q60" s="12"/>
      <c r="R60" s="45"/>
      <c r="S60" s="45"/>
    </row>
    <row r="61" spans="1:19" s="46" customFormat="1" ht="27.75" customHeight="1">
      <c r="A61" s="43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87"/>
      <c r="Q61" s="44"/>
      <c r="R61" s="3"/>
      <c r="S61" s="45"/>
    </row>
    <row r="62" spans="1:21" s="46" customFormat="1" ht="20.25">
      <c r="A62" s="4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87"/>
      <c r="Q62" s="12"/>
      <c r="R62" s="45"/>
      <c r="S62" s="3"/>
      <c r="T62" s="3"/>
      <c r="U62" s="45"/>
    </row>
    <row r="63" spans="1:20" ht="20.25">
      <c r="A63" s="4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88"/>
      <c r="Q63" s="12"/>
      <c r="R63" s="3"/>
      <c r="S63" s="3"/>
      <c r="T63" s="3"/>
    </row>
    <row r="64" spans="1:19" s="25" customFormat="1" ht="27.75" customHeight="1">
      <c r="A64" s="4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89"/>
      <c r="Q64" s="22"/>
      <c r="R64" s="23"/>
      <c r="S64" s="23"/>
    </row>
    <row r="65" spans="1:21" ht="27.75" customHeight="1">
      <c r="A65" s="52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92"/>
      <c r="Q65" s="22"/>
      <c r="T65" s="2"/>
      <c r="U65" s="2"/>
    </row>
    <row r="66" spans="1:21" ht="27.75" customHeight="1">
      <c r="A66" s="52"/>
      <c r="B66" s="12"/>
      <c r="C66" s="12"/>
      <c r="D66" s="12"/>
      <c r="E66" s="12"/>
      <c r="F66" s="12"/>
      <c r="G66" s="44" t="s">
        <v>32</v>
      </c>
      <c r="H66" s="12"/>
      <c r="I66" s="12"/>
      <c r="J66" s="12"/>
      <c r="K66" s="12"/>
      <c r="L66" s="12"/>
      <c r="M66" s="12"/>
      <c r="N66" s="12"/>
      <c r="O66" s="12"/>
      <c r="P66" s="92"/>
      <c r="Q66" s="22"/>
      <c r="T66" s="2"/>
      <c r="U66" s="2"/>
    </row>
    <row r="67" spans="1:21" ht="27.75" customHeight="1" thickBot="1">
      <c r="A67" s="10"/>
      <c r="B67" s="6"/>
      <c r="C67" s="12"/>
      <c r="D67" s="12"/>
      <c r="E67" s="12"/>
      <c r="F67" s="12"/>
      <c r="G67" s="90" t="s">
        <v>22</v>
      </c>
      <c r="H67" s="12"/>
      <c r="I67" s="12"/>
      <c r="J67" s="12"/>
      <c r="K67" s="12"/>
      <c r="L67" s="12"/>
      <c r="M67" s="12"/>
      <c r="N67" s="12"/>
      <c r="O67" s="12"/>
      <c r="P67" s="92"/>
      <c r="Q67" s="22"/>
      <c r="T67" s="2"/>
      <c r="U67" s="2"/>
    </row>
    <row r="68" spans="1:17" s="66" customFormat="1" ht="29.25" customHeight="1" thickBot="1">
      <c r="A68" s="7" t="s">
        <v>140</v>
      </c>
      <c r="B68" s="8" t="s">
        <v>79</v>
      </c>
      <c r="C68" s="8" t="s">
        <v>80</v>
      </c>
      <c r="D68" s="8">
        <v>7.9</v>
      </c>
      <c r="E68" s="8">
        <v>7.25</v>
      </c>
      <c r="F68" s="8">
        <v>6</v>
      </c>
      <c r="G68" s="8">
        <v>179.2</v>
      </c>
      <c r="H68" s="8">
        <v>0.15</v>
      </c>
      <c r="I68" s="8">
        <v>0.68</v>
      </c>
      <c r="J68" s="8">
        <v>13.86</v>
      </c>
      <c r="K68" s="8">
        <v>0</v>
      </c>
      <c r="L68" s="8">
        <v>20.22</v>
      </c>
      <c r="M68" s="8">
        <v>61.04</v>
      </c>
      <c r="N68" s="64">
        <v>12.62</v>
      </c>
      <c r="O68" s="7">
        <v>4.2</v>
      </c>
      <c r="P68" s="92"/>
      <c r="Q68" s="67"/>
    </row>
    <row r="69" spans="1:17" s="4" customFormat="1" ht="21" customHeight="1" thickBot="1">
      <c r="A69" s="24" t="s">
        <v>56</v>
      </c>
      <c r="B69" s="5" t="s">
        <v>43</v>
      </c>
      <c r="C69" s="5">
        <v>100</v>
      </c>
      <c r="D69" s="5">
        <v>6.58</v>
      </c>
      <c r="E69" s="5">
        <v>7.51</v>
      </c>
      <c r="F69" s="5">
        <v>18.34</v>
      </c>
      <c r="G69" s="5">
        <v>168.45</v>
      </c>
      <c r="H69" s="5">
        <v>0.055</v>
      </c>
      <c r="I69" s="5"/>
      <c r="J69" s="5" t="s">
        <v>29</v>
      </c>
      <c r="K69" s="5"/>
      <c r="L69" s="5">
        <v>4.86</v>
      </c>
      <c r="M69" s="5">
        <v>37.17</v>
      </c>
      <c r="N69" s="71">
        <v>21.12</v>
      </c>
      <c r="O69" s="77">
        <v>1.1</v>
      </c>
      <c r="P69" s="106"/>
      <c r="Q69" s="30"/>
    </row>
    <row r="70" spans="1:17" s="4" customFormat="1" ht="47.25" customHeight="1" thickBot="1">
      <c r="A70" s="7" t="s">
        <v>81</v>
      </c>
      <c r="B70" s="8" t="s">
        <v>82</v>
      </c>
      <c r="C70" s="8">
        <v>20</v>
      </c>
      <c r="D70" s="8">
        <v>0.2</v>
      </c>
      <c r="E70" s="8">
        <v>0.1</v>
      </c>
      <c r="F70" s="8">
        <v>14.1</v>
      </c>
      <c r="G70" s="8">
        <v>98</v>
      </c>
      <c r="H70" s="8">
        <v>0.1</v>
      </c>
      <c r="I70" s="8">
        <v>2.1</v>
      </c>
      <c r="J70" s="8"/>
      <c r="K70" s="8">
        <v>0.1</v>
      </c>
      <c r="L70" s="8">
        <v>11</v>
      </c>
      <c r="M70" s="8">
        <v>8</v>
      </c>
      <c r="N70" s="64">
        <v>7</v>
      </c>
      <c r="O70" s="118">
        <v>0.7</v>
      </c>
      <c r="P70" s="92">
        <f>G73/P78*100</f>
        <v>25.049467985812957</v>
      </c>
      <c r="Q70" s="30"/>
    </row>
    <row r="71" spans="1:17" s="66" customFormat="1" ht="41.25" customHeight="1" thickBot="1">
      <c r="A71" s="7" t="s">
        <v>58</v>
      </c>
      <c r="B71" s="49" t="s">
        <v>96</v>
      </c>
      <c r="C71" s="49">
        <v>200</v>
      </c>
      <c r="D71" s="49">
        <v>0.07</v>
      </c>
      <c r="E71" s="49">
        <v>0.004</v>
      </c>
      <c r="F71" s="49">
        <v>13.03</v>
      </c>
      <c r="G71" s="49">
        <v>111.6</v>
      </c>
      <c r="H71" s="49">
        <v>0.004</v>
      </c>
      <c r="I71" s="49">
        <v>1.8</v>
      </c>
      <c r="J71" s="49" t="s">
        <v>29</v>
      </c>
      <c r="K71" s="49"/>
      <c r="L71" s="49">
        <v>10.1</v>
      </c>
      <c r="M71" s="49">
        <v>5.4</v>
      </c>
      <c r="N71" s="49">
        <v>2.34</v>
      </c>
      <c r="O71" s="49">
        <v>0.06</v>
      </c>
      <c r="P71" s="87" t="s">
        <v>46</v>
      </c>
      <c r="Q71" s="64"/>
    </row>
    <row r="72" spans="1:21" ht="42" customHeight="1" thickBot="1">
      <c r="A72" s="7"/>
      <c r="B72" s="79" t="s">
        <v>42</v>
      </c>
      <c r="C72" s="31">
        <v>25</v>
      </c>
      <c r="D72" s="31">
        <v>1.68</v>
      </c>
      <c r="E72" s="8">
        <v>1.32</v>
      </c>
      <c r="F72" s="8">
        <v>14.82</v>
      </c>
      <c r="G72" s="8">
        <v>68.97</v>
      </c>
      <c r="H72" s="8">
        <v>0.035</v>
      </c>
      <c r="I72" s="8"/>
      <c r="J72" s="8"/>
      <c r="K72" s="8"/>
      <c r="L72" s="79">
        <v>6.9</v>
      </c>
      <c r="M72" s="79">
        <v>31.8</v>
      </c>
      <c r="N72" s="64">
        <v>7.5</v>
      </c>
      <c r="O72" s="75">
        <v>0.93</v>
      </c>
      <c r="P72" s="87">
        <f>D73/D73</f>
        <v>1</v>
      </c>
      <c r="Q72" s="22"/>
      <c r="T72" s="2"/>
      <c r="U72" s="2"/>
    </row>
    <row r="73" spans="1:21" ht="39" customHeight="1" thickBot="1">
      <c r="A73" s="7"/>
      <c r="B73" s="50" t="s">
        <v>24</v>
      </c>
      <c r="C73" s="50">
        <f aca="true" t="shared" si="6" ref="C73:O73">SUM(C68:C72)</f>
        <v>345</v>
      </c>
      <c r="D73" s="50">
        <f t="shared" si="6"/>
        <v>16.43</v>
      </c>
      <c r="E73" s="50">
        <f t="shared" si="6"/>
        <v>16.183999999999997</v>
      </c>
      <c r="F73" s="50">
        <f t="shared" si="6"/>
        <v>66.28999999999999</v>
      </c>
      <c r="G73" s="50">
        <f t="shared" si="6"/>
        <v>626.22</v>
      </c>
      <c r="H73" s="50">
        <f t="shared" si="6"/>
        <v>0.344</v>
      </c>
      <c r="I73" s="50">
        <f t="shared" si="6"/>
        <v>4.58</v>
      </c>
      <c r="J73" s="50">
        <f t="shared" si="6"/>
        <v>13.86</v>
      </c>
      <c r="K73" s="50">
        <f t="shared" si="6"/>
        <v>0.1</v>
      </c>
      <c r="L73" s="50">
        <f t="shared" si="6"/>
        <v>53.08</v>
      </c>
      <c r="M73" s="50">
        <f t="shared" si="6"/>
        <v>143.41000000000003</v>
      </c>
      <c r="N73" s="50">
        <f t="shared" si="6"/>
        <v>50.58</v>
      </c>
      <c r="O73" s="50">
        <f t="shared" si="6"/>
        <v>6.99</v>
      </c>
      <c r="P73" s="87" t="s">
        <v>47</v>
      </c>
      <c r="Q73" s="22"/>
      <c r="T73" s="2"/>
      <c r="U73" s="2"/>
    </row>
    <row r="74" spans="1:21" ht="39" customHeight="1">
      <c r="A74" s="22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87">
        <f>E73/D73</f>
        <v>0.9850273889227023</v>
      </c>
      <c r="Q74" s="22"/>
      <c r="T74" s="2"/>
      <c r="U74" s="2"/>
    </row>
    <row r="75" spans="1:21" ht="21.75" customHeight="1" thickBot="1">
      <c r="A75" s="22"/>
      <c r="B75" s="30"/>
      <c r="C75" s="30"/>
      <c r="D75" s="30"/>
      <c r="E75" s="30"/>
      <c r="F75" s="30"/>
      <c r="G75" s="60" t="s">
        <v>40</v>
      </c>
      <c r="H75" s="30"/>
      <c r="I75" s="30"/>
      <c r="J75" s="30"/>
      <c r="K75" s="30"/>
      <c r="L75" s="30"/>
      <c r="M75" s="30"/>
      <c r="N75" s="30"/>
      <c r="O75" s="30"/>
      <c r="P75" s="88" t="s">
        <v>48</v>
      </c>
      <c r="Q75" s="22"/>
      <c r="T75" s="2"/>
      <c r="U75" s="2"/>
    </row>
    <row r="76" spans="1:21" ht="21.75" customHeight="1" thickBot="1">
      <c r="A76" s="7" t="s">
        <v>76</v>
      </c>
      <c r="B76" s="8" t="s">
        <v>77</v>
      </c>
      <c r="C76" s="8">
        <v>150</v>
      </c>
      <c r="D76" s="8">
        <v>2.7</v>
      </c>
      <c r="E76" s="8">
        <v>3.45</v>
      </c>
      <c r="F76" s="8">
        <v>6.67</v>
      </c>
      <c r="G76" s="8">
        <v>128.6</v>
      </c>
      <c r="H76" s="8">
        <v>0.076</v>
      </c>
      <c r="I76" s="8">
        <v>9.26</v>
      </c>
      <c r="J76" s="8">
        <v>0.06</v>
      </c>
      <c r="K76" s="8">
        <v>0.31</v>
      </c>
      <c r="L76" s="8">
        <v>55.35</v>
      </c>
      <c r="M76" s="8">
        <v>81.45</v>
      </c>
      <c r="N76" s="64">
        <v>32.8</v>
      </c>
      <c r="O76" s="7">
        <v>1.57</v>
      </c>
      <c r="P76" s="89">
        <f>F73/D73</f>
        <v>4.034692635423006</v>
      </c>
      <c r="Q76" s="22"/>
      <c r="T76" s="2"/>
      <c r="U76" s="2"/>
    </row>
    <row r="77" spans="1:21" ht="36" customHeight="1" thickBot="1">
      <c r="A77" s="7" t="s">
        <v>78</v>
      </c>
      <c r="B77" s="8" t="s">
        <v>79</v>
      </c>
      <c r="C77" s="8" t="s">
        <v>80</v>
      </c>
      <c r="D77" s="8">
        <v>7.9</v>
      </c>
      <c r="E77" s="8">
        <v>7.25</v>
      </c>
      <c r="F77" s="8">
        <v>6</v>
      </c>
      <c r="G77" s="8">
        <v>179.2</v>
      </c>
      <c r="H77" s="8">
        <v>0.15</v>
      </c>
      <c r="I77" s="8">
        <v>0.68</v>
      </c>
      <c r="J77" s="8">
        <v>13.86</v>
      </c>
      <c r="K77" s="8">
        <v>0</v>
      </c>
      <c r="L77" s="8">
        <v>20.22</v>
      </c>
      <c r="M77" s="8">
        <v>61.04</v>
      </c>
      <c r="N77" s="64">
        <v>12.62</v>
      </c>
      <c r="O77" s="7">
        <v>4.2</v>
      </c>
      <c r="P77" s="88"/>
      <c r="Q77" s="22"/>
      <c r="T77" s="2"/>
      <c r="U77" s="2"/>
    </row>
    <row r="78" spans="1:21" ht="21.75" customHeight="1" thickBot="1">
      <c r="A78" s="24" t="s">
        <v>56</v>
      </c>
      <c r="B78" s="5" t="s">
        <v>43</v>
      </c>
      <c r="C78" s="5">
        <v>100</v>
      </c>
      <c r="D78" s="5">
        <v>6.58</v>
      </c>
      <c r="E78" s="5">
        <v>7.51</v>
      </c>
      <c r="F78" s="5">
        <v>18.34</v>
      </c>
      <c r="G78" s="5">
        <v>168.45</v>
      </c>
      <c r="H78" s="5">
        <v>0.055</v>
      </c>
      <c r="I78" s="5"/>
      <c r="J78" s="5" t="s">
        <v>29</v>
      </c>
      <c r="K78" s="5"/>
      <c r="L78" s="5">
        <v>4.86</v>
      </c>
      <c r="M78" s="5">
        <v>37.17</v>
      </c>
      <c r="N78" s="71">
        <v>21.12</v>
      </c>
      <c r="O78" s="77">
        <v>1.1</v>
      </c>
      <c r="P78" s="88">
        <f>G84*100/60</f>
        <v>2499.9333333333334</v>
      </c>
      <c r="Q78" s="22"/>
      <c r="T78" s="2"/>
      <c r="U78" s="2"/>
    </row>
    <row r="79" spans="1:19" s="25" customFormat="1" ht="34.5" customHeight="1" thickBot="1">
      <c r="A79" s="7" t="s">
        <v>81</v>
      </c>
      <c r="B79" s="8" t="s">
        <v>82</v>
      </c>
      <c r="C79" s="8">
        <v>10</v>
      </c>
      <c r="D79" s="8">
        <v>0.2</v>
      </c>
      <c r="E79" s="8">
        <v>0.1</v>
      </c>
      <c r="F79" s="8">
        <v>14.1</v>
      </c>
      <c r="G79" s="8">
        <v>98</v>
      </c>
      <c r="H79" s="8">
        <v>0.1</v>
      </c>
      <c r="I79" s="8">
        <v>2.1</v>
      </c>
      <c r="J79" s="8"/>
      <c r="K79" s="8">
        <v>0.1</v>
      </c>
      <c r="L79" s="8">
        <v>11</v>
      </c>
      <c r="M79" s="8">
        <v>8</v>
      </c>
      <c r="N79" s="64">
        <v>7</v>
      </c>
      <c r="O79" s="118">
        <v>0.7</v>
      </c>
      <c r="P79" s="87">
        <f>G83/P78*100</f>
        <v>34.95053201418705</v>
      </c>
      <c r="Q79" s="30"/>
      <c r="R79" s="23"/>
      <c r="S79" s="23"/>
    </row>
    <row r="80" spans="1:19" s="46" customFormat="1" ht="45.75" customHeight="1" thickBot="1">
      <c r="A80" s="7" t="s">
        <v>58</v>
      </c>
      <c r="B80" s="49" t="s">
        <v>96</v>
      </c>
      <c r="C80" s="49">
        <v>200</v>
      </c>
      <c r="D80" s="49">
        <v>0.07</v>
      </c>
      <c r="E80" s="49">
        <v>0.004</v>
      </c>
      <c r="F80" s="49">
        <v>13.03</v>
      </c>
      <c r="G80" s="49">
        <v>111.6</v>
      </c>
      <c r="H80" s="49">
        <v>0.004</v>
      </c>
      <c r="I80" s="49">
        <v>1.8</v>
      </c>
      <c r="J80" s="49" t="s">
        <v>29</v>
      </c>
      <c r="K80" s="49"/>
      <c r="L80" s="49">
        <v>10.1</v>
      </c>
      <c r="M80" s="49">
        <v>5.4</v>
      </c>
      <c r="N80" s="49">
        <v>2.34</v>
      </c>
      <c r="O80" s="49">
        <v>0.06</v>
      </c>
      <c r="P80" s="87"/>
      <c r="Q80" s="12"/>
      <c r="R80" s="45"/>
      <c r="S80" s="45"/>
    </row>
    <row r="81" spans="1:19" s="46" customFormat="1" ht="57.75" customHeight="1" thickBot="1">
      <c r="A81" s="7"/>
      <c r="B81" s="8" t="s">
        <v>23</v>
      </c>
      <c r="C81" s="8">
        <v>50</v>
      </c>
      <c r="D81" s="8">
        <v>1.65</v>
      </c>
      <c r="E81" s="8">
        <v>1.71</v>
      </c>
      <c r="F81" s="8">
        <v>7.51</v>
      </c>
      <c r="G81" s="8">
        <v>39.15</v>
      </c>
      <c r="H81" s="8">
        <v>0.075</v>
      </c>
      <c r="I81" s="8"/>
      <c r="J81" s="8">
        <v>0.45</v>
      </c>
      <c r="K81" s="8"/>
      <c r="L81" s="8">
        <v>7.87</v>
      </c>
      <c r="M81" s="8">
        <v>35.55</v>
      </c>
      <c r="N81" s="8">
        <v>10.57</v>
      </c>
      <c r="O81" s="7">
        <v>0.88</v>
      </c>
      <c r="P81" s="87" t="s">
        <v>46</v>
      </c>
      <c r="Q81" s="12"/>
      <c r="R81" s="45"/>
      <c r="S81" s="45"/>
    </row>
    <row r="82" spans="1:19" s="46" customFormat="1" ht="43.5" customHeight="1" thickBot="1">
      <c r="A82" s="7">
        <v>410</v>
      </c>
      <c r="B82" s="49" t="s">
        <v>90</v>
      </c>
      <c r="C82" s="8">
        <v>75</v>
      </c>
      <c r="D82" s="8">
        <v>4.22</v>
      </c>
      <c r="E82" s="8">
        <v>2.43</v>
      </c>
      <c r="F82" s="8">
        <v>27.41</v>
      </c>
      <c r="G82" s="8">
        <v>148.74</v>
      </c>
      <c r="H82" s="8">
        <v>0.08</v>
      </c>
      <c r="I82" s="8">
        <v>0.45</v>
      </c>
      <c r="J82" s="8">
        <v>4.02</v>
      </c>
      <c r="K82" s="8">
        <v>0</v>
      </c>
      <c r="L82" s="8">
        <v>14.2</v>
      </c>
      <c r="M82" s="8">
        <v>47.83</v>
      </c>
      <c r="N82" s="8">
        <v>18.76</v>
      </c>
      <c r="O82" s="7">
        <v>0.85</v>
      </c>
      <c r="P82" s="87">
        <f>D83/D83</f>
        <v>1</v>
      </c>
      <c r="Q82" s="12"/>
      <c r="R82" s="45"/>
      <c r="S82" s="45"/>
    </row>
    <row r="83" spans="1:19" s="46" customFormat="1" ht="48" customHeight="1" thickBot="1">
      <c r="A83" s="7"/>
      <c r="B83" s="28" t="s">
        <v>24</v>
      </c>
      <c r="C83" s="28">
        <f>SUM(C76:C82)</f>
        <v>585</v>
      </c>
      <c r="D83" s="28">
        <f aca="true" t="shared" si="7" ref="D83:O83">SUM(D76:D82)</f>
        <v>23.319999999999997</v>
      </c>
      <c r="E83" s="28">
        <f t="shared" si="7"/>
        <v>22.454000000000004</v>
      </c>
      <c r="F83" s="28">
        <f t="shared" si="7"/>
        <v>93.06</v>
      </c>
      <c r="G83" s="28">
        <f t="shared" si="7"/>
        <v>873.74</v>
      </c>
      <c r="H83" s="28">
        <f t="shared" si="7"/>
        <v>0.54</v>
      </c>
      <c r="I83" s="28">
        <f t="shared" si="7"/>
        <v>14.29</v>
      </c>
      <c r="J83" s="28">
        <f t="shared" si="7"/>
        <v>18.39</v>
      </c>
      <c r="K83" s="28">
        <f t="shared" si="7"/>
        <v>0.41000000000000003</v>
      </c>
      <c r="L83" s="28">
        <f t="shared" si="7"/>
        <v>123.6</v>
      </c>
      <c r="M83" s="28">
        <f t="shared" si="7"/>
        <v>276.44</v>
      </c>
      <c r="N83" s="28">
        <f t="shared" si="7"/>
        <v>105.21</v>
      </c>
      <c r="O83" s="28">
        <f t="shared" si="7"/>
        <v>9.360000000000001</v>
      </c>
      <c r="P83" s="87" t="s">
        <v>47</v>
      </c>
      <c r="Q83" s="12"/>
      <c r="R83" s="45"/>
      <c r="S83" s="45"/>
    </row>
    <row r="84" spans="1:19" s="46" customFormat="1" ht="37.5" customHeight="1" thickBot="1">
      <c r="A84" s="48"/>
      <c r="B84" s="51" t="s">
        <v>26</v>
      </c>
      <c r="C84" s="51">
        <f aca="true" t="shared" si="8" ref="C84:O84">C73+C83</f>
        <v>930</v>
      </c>
      <c r="D84" s="51">
        <f t="shared" si="8"/>
        <v>39.75</v>
      </c>
      <c r="E84" s="51">
        <f t="shared" si="8"/>
        <v>38.638000000000005</v>
      </c>
      <c r="F84" s="51">
        <f t="shared" si="8"/>
        <v>159.35</v>
      </c>
      <c r="G84" s="51">
        <f t="shared" si="8"/>
        <v>1499.96</v>
      </c>
      <c r="H84" s="51">
        <f t="shared" si="8"/>
        <v>0.884</v>
      </c>
      <c r="I84" s="51">
        <f t="shared" si="8"/>
        <v>18.869999999999997</v>
      </c>
      <c r="J84" s="51">
        <f t="shared" si="8"/>
        <v>32.25</v>
      </c>
      <c r="K84" s="51">
        <f t="shared" si="8"/>
        <v>0.51</v>
      </c>
      <c r="L84" s="51">
        <f t="shared" si="8"/>
        <v>176.68</v>
      </c>
      <c r="M84" s="51">
        <f t="shared" si="8"/>
        <v>419.85</v>
      </c>
      <c r="N84" s="51">
        <f t="shared" si="8"/>
        <v>155.79</v>
      </c>
      <c r="O84" s="51">
        <f t="shared" si="8"/>
        <v>16.35</v>
      </c>
      <c r="P84" s="87">
        <f>E83/D83</f>
        <v>0.9628644939965698</v>
      </c>
      <c r="Q84" s="12"/>
      <c r="R84" s="45"/>
      <c r="S84" s="45"/>
    </row>
    <row r="85" spans="1:19" s="46" customFormat="1" ht="66.75" customHeight="1">
      <c r="A85" s="4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88" t="s">
        <v>48</v>
      </c>
      <c r="Q85" s="52"/>
      <c r="R85" s="45"/>
      <c r="S85" s="45"/>
    </row>
    <row r="86" spans="1:21" s="46" customFormat="1" ht="20.25">
      <c r="A86" s="4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89">
        <f>F83/D83</f>
        <v>3.99056603773585</v>
      </c>
      <c r="Q86" s="52"/>
      <c r="R86" s="45"/>
      <c r="S86" s="45"/>
      <c r="T86" s="45"/>
      <c r="U86" s="45"/>
    </row>
    <row r="87" spans="1:19" s="46" customFormat="1" ht="40.5" customHeight="1">
      <c r="A87" s="52"/>
      <c r="B87" s="85"/>
      <c r="C87" s="52"/>
      <c r="D87" s="52"/>
      <c r="E87" s="52"/>
      <c r="F87" s="52"/>
      <c r="G87" s="93" t="s">
        <v>35</v>
      </c>
      <c r="H87" s="52"/>
      <c r="I87" s="52"/>
      <c r="J87" s="52"/>
      <c r="K87" s="52"/>
      <c r="L87" s="52"/>
      <c r="M87" s="52"/>
      <c r="N87" s="52"/>
      <c r="O87" s="52"/>
      <c r="P87" s="89"/>
      <c r="Q87" s="22"/>
      <c r="R87" s="3"/>
      <c r="S87" s="3"/>
    </row>
    <row r="88" spans="1:20" ht="21" thickBot="1">
      <c r="A88" s="52"/>
      <c r="B88" s="85"/>
      <c r="C88" s="52"/>
      <c r="D88" s="52"/>
      <c r="E88" s="52"/>
      <c r="F88" s="52"/>
      <c r="G88" s="27" t="s">
        <v>22</v>
      </c>
      <c r="H88" s="52"/>
      <c r="I88" s="52"/>
      <c r="J88" s="52"/>
      <c r="K88" s="52"/>
      <c r="L88" s="52"/>
      <c r="M88" s="52"/>
      <c r="N88" s="52"/>
      <c r="O88" s="52"/>
      <c r="P88" s="92"/>
      <c r="Q88" s="30"/>
      <c r="R88" s="23"/>
      <c r="S88" s="23"/>
      <c r="T88" s="3"/>
    </row>
    <row r="89" spans="1:19" s="25" customFormat="1" ht="27.75" customHeight="1" thickBot="1">
      <c r="A89" s="7" t="s">
        <v>84</v>
      </c>
      <c r="B89" s="7" t="s">
        <v>85</v>
      </c>
      <c r="C89" s="8">
        <v>50</v>
      </c>
      <c r="D89" s="8">
        <v>8.65</v>
      </c>
      <c r="E89" s="8">
        <v>9.85</v>
      </c>
      <c r="F89" s="8">
        <v>11.9</v>
      </c>
      <c r="G89" s="8">
        <v>111</v>
      </c>
      <c r="H89" s="8">
        <v>0.125</v>
      </c>
      <c r="I89" s="26">
        <v>3.6</v>
      </c>
      <c r="J89" s="8">
        <v>3.45</v>
      </c>
      <c r="K89" s="8">
        <v>0.6</v>
      </c>
      <c r="L89" s="8">
        <v>11</v>
      </c>
      <c r="M89" s="8">
        <v>13.35</v>
      </c>
      <c r="N89" s="64">
        <v>10.5</v>
      </c>
      <c r="O89" s="7">
        <v>2.6</v>
      </c>
      <c r="P89" s="92"/>
      <c r="Q89" s="14"/>
      <c r="R89" s="4"/>
      <c r="S89" s="4"/>
    </row>
    <row r="90" spans="1:17" ht="19.5" thickBot="1">
      <c r="A90" s="78" t="s">
        <v>53</v>
      </c>
      <c r="B90" s="8" t="s">
        <v>86</v>
      </c>
      <c r="C90" s="8">
        <v>100</v>
      </c>
      <c r="D90" s="79">
        <v>5.51</v>
      </c>
      <c r="E90" s="8">
        <v>4.51</v>
      </c>
      <c r="F90" s="8">
        <v>26.44</v>
      </c>
      <c r="G90" s="8">
        <v>168.45</v>
      </c>
      <c r="H90" s="8">
        <v>0.055</v>
      </c>
      <c r="I90" s="8"/>
      <c r="J90" s="8" t="s">
        <v>29</v>
      </c>
      <c r="K90" s="8"/>
      <c r="L90" s="79">
        <v>4.86</v>
      </c>
      <c r="M90" s="79">
        <v>37.17</v>
      </c>
      <c r="N90" s="8">
        <v>21.12</v>
      </c>
      <c r="O90" s="8">
        <v>1.1</v>
      </c>
      <c r="P90" s="89"/>
      <c r="Q90" s="14"/>
    </row>
    <row r="91" spans="1:17" ht="21" thickBot="1">
      <c r="A91" s="7" t="s">
        <v>50</v>
      </c>
      <c r="B91" s="8" t="s">
        <v>49</v>
      </c>
      <c r="C91" s="8">
        <v>30</v>
      </c>
      <c r="D91" s="8">
        <v>0.43</v>
      </c>
      <c r="E91" s="8">
        <v>0.72</v>
      </c>
      <c r="F91" s="8">
        <v>2.78</v>
      </c>
      <c r="G91" s="8">
        <v>19.41</v>
      </c>
      <c r="H91" s="8">
        <v>0.007</v>
      </c>
      <c r="I91" s="8">
        <v>0.8</v>
      </c>
      <c r="J91" s="8">
        <v>0.006</v>
      </c>
      <c r="K91" s="8">
        <v>0.081</v>
      </c>
      <c r="L91" s="8">
        <v>2.94</v>
      </c>
      <c r="M91" s="8">
        <v>8.04</v>
      </c>
      <c r="N91" s="8">
        <v>4.14</v>
      </c>
      <c r="O91" s="7">
        <v>0.17</v>
      </c>
      <c r="P91" s="100"/>
      <c r="Q91" s="14"/>
    </row>
    <row r="92" spans="1:19" ht="38.25" thickBot="1">
      <c r="A92" s="7" t="s">
        <v>53</v>
      </c>
      <c r="B92" s="7" t="s">
        <v>87</v>
      </c>
      <c r="C92" s="8">
        <v>10</v>
      </c>
      <c r="D92" s="8">
        <v>0.8</v>
      </c>
      <c r="E92" s="8">
        <v>0.1</v>
      </c>
      <c r="F92" s="8">
        <v>2.5</v>
      </c>
      <c r="G92" s="8">
        <v>14</v>
      </c>
      <c r="H92" s="8">
        <v>0.03</v>
      </c>
      <c r="I92" s="8">
        <v>10</v>
      </c>
      <c r="J92" s="8">
        <v>0</v>
      </c>
      <c r="K92" s="8">
        <v>0.1</v>
      </c>
      <c r="L92" s="8">
        <v>23</v>
      </c>
      <c r="M92" s="8">
        <v>4.2</v>
      </c>
      <c r="N92" s="64">
        <v>14</v>
      </c>
      <c r="O92" s="7">
        <v>0.6</v>
      </c>
      <c r="P92" s="100"/>
      <c r="Q92" s="22"/>
      <c r="R92" s="23"/>
      <c r="S92" s="23"/>
    </row>
    <row r="93" spans="1:19" s="25" customFormat="1" ht="42.75" customHeight="1" thickBot="1">
      <c r="A93" s="7" t="s">
        <v>88</v>
      </c>
      <c r="B93" s="8" t="s">
        <v>89</v>
      </c>
      <c r="C93" s="8">
        <v>200</v>
      </c>
      <c r="D93" s="8">
        <v>0.2</v>
      </c>
      <c r="E93" s="8">
        <v>0</v>
      </c>
      <c r="F93" s="8">
        <v>8</v>
      </c>
      <c r="G93" s="8">
        <v>33</v>
      </c>
      <c r="H93" s="8">
        <v>0.01</v>
      </c>
      <c r="I93" s="8">
        <v>5.28</v>
      </c>
      <c r="J93" s="8">
        <v>1.06</v>
      </c>
      <c r="K93" s="8">
        <v>0</v>
      </c>
      <c r="L93" s="8">
        <v>6.7</v>
      </c>
      <c r="M93" s="8">
        <v>4.4</v>
      </c>
      <c r="N93" s="64">
        <v>2.5</v>
      </c>
      <c r="O93" s="75">
        <v>0.08</v>
      </c>
      <c r="P93" s="87" t="s">
        <v>46</v>
      </c>
      <c r="Q93" s="22"/>
      <c r="R93" s="23"/>
      <c r="S93" s="23"/>
    </row>
    <row r="94" spans="1:19" s="25" customFormat="1" ht="38.25" customHeight="1" thickBot="1">
      <c r="A94" s="7"/>
      <c r="B94" s="49" t="s">
        <v>42</v>
      </c>
      <c r="C94" s="8">
        <v>25</v>
      </c>
      <c r="D94" s="8">
        <v>2.23</v>
      </c>
      <c r="E94" s="8">
        <v>1.76</v>
      </c>
      <c r="F94" s="8">
        <v>19.71</v>
      </c>
      <c r="G94" s="8">
        <v>91.73</v>
      </c>
      <c r="H94" s="8">
        <v>0.046</v>
      </c>
      <c r="I94" s="8"/>
      <c r="J94" s="8"/>
      <c r="K94" s="8"/>
      <c r="L94" s="79">
        <v>9.17</v>
      </c>
      <c r="M94" s="79">
        <v>42.29</v>
      </c>
      <c r="N94" s="64">
        <v>9.98</v>
      </c>
      <c r="O94" s="75">
        <v>1.24</v>
      </c>
      <c r="P94" s="87">
        <f>D95/D95</f>
        <v>1</v>
      </c>
      <c r="Q94" s="22"/>
      <c r="R94" s="23"/>
      <c r="S94" s="23"/>
    </row>
    <row r="95" spans="1:19" s="25" customFormat="1" ht="38.25" customHeight="1" thickBot="1">
      <c r="A95" s="7"/>
      <c r="B95" s="28" t="s">
        <v>24</v>
      </c>
      <c r="C95" s="28">
        <f aca="true" t="shared" si="9" ref="C95:O95">SUM(C89:C94)</f>
        <v>415</v>
      </c>
      <c r="D95" s="28">
        <f t="shared" si="9"/>
        <v>17.82</v>
      </c>
      <c r="E95" s="28">
        <f t="shared" si="9"/>
        <v>16.94</v>
      </c>
      <c r="F95" s="28">
        <f t="shared" si="9"/>
        <v>71.33000000000001</v>
      </c>
      <c r="G95" s="28">
        <f t="shared" si="9"/>
        <v>437.59000000000003</v>
      </c>
      <c r="H95" s="28">
        <f t="shared" si="9"/>
        <v>0.273</v>
      </c>
      <c r="I95" s="28">
        <f t="shared" si="9"/>
        <v>19.68</v>
      </c>
      <c r="J95" s="28">
        <f t="shared" si="9"/>
        <v>4.516</v>
      </c>
      <c r="K95" s="28">
        <f t="shared" si="9"/>
        <v>0.7809999999999999</v>
      </c>
      <c r="L95" s="28">
        <f t="shared" si="9"/>
        <v>57.67</v>
      </c>
      <c r="M95" s="28">
        <f t="shared" si="9"/>
        <v>109.45000000000002</v>
      </c>
      <c r="N95" s="28">
        <f t="shared" si="9"/>
        <v>62.239999999999995</v>
      </c>
      <c r="O95" s="28">
        <f t="shared" si="9"/>
        <v>5.79</v>
      </c>
      <c r="P95" s="87" t="s">
        <v>47</v>
      </c>
      <c r="Q95" s="22"/>
      <c r="R95" s="23"/>
      <c r="S95" s="23"/>
    </row>
    <row r="96" spans="1:19" s="25" customFormat="1" ht="37.5" customHeight="1">
      <c r="A96" s="22"/>
      <c r="B96" s="4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  <c r="P96" s="87">
        <f>E95/D95</f>
        <v>0.9506172839506173</v>
      </c>
      <c r="Q96" s="22"/>
      <c r="R96" s="23"/>
      <c r="S96" s="23"/>
    </row>
    <row r="97" spans="1:19" s="25" customFormat="1" ht="27.75" customHeight="1">
      <c r="A97" s="10"/>
      <c r="B97" s="12"/>
      <c r="C97" s="12"/>
      <c r="D97" s="12"/>
      <c r="E97" s="12"/>
      <c r="F97" s="12"/>
      <c r="G97" s="12" t="s">
        <v>25</v>
      </c>
      <c r="H97" s="12"/>
      <c r="I97" s="12"/>
      <c r="J97" s="12"/>
      <c r="K97" s="12"/>
      <c r="L97" s="12"/>
      <c r="M97" s="12"/>
      <c r="N97" s="12"/>
      <c r="O97" s="14"/>
      <c r="P97" s="88" t="s">
        <v>48</v>
      </c>
      <c r="Q97" s="22"/>
      <c r="R97" s="4"/>
      <c r="S97" s="4"/>
    </row>
    <row r="98" spans="1:21" ht="24" customHeight="1" thickBot="1">
      <c r="A98" s="1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4"/>
      <c r="P98" s="89">
        <f>F95/D95</f>
        <v>4.00280583613917</v>
      </c>
      <c r="Q98" s="22"/>
      <c r="R98" s="23"/>
      <c r="S98" s="23"/>
      <c r="T98" s="2"/>
      <c r="U98" s="2"/>
    </row>
    <row r="99" spans="1:19" s="25" customFormat="1" ht="39.75" customHeight="1" thickBot="1">
      <c r="A99" s="72">
        <v>101</v>
      </c>
      <c r="B99" s="73" t="s">
        <v>83</v>
      </c>
      <c r="C99" s="73">
        <v>150</v>
      </c>
      <c r="D99" s="73">
        <v>2.55</v>
      </c>
      <c r="E99" s="73">
        <v>3.6</v>
      </c>
      <c r="F99" s="73">
        <v>20.9</v>
      </c>
      <c r="G99" s="73">
        <v>120</v>
      </c>
      <c r="H99" s="73">
        <v>0.03</v>
      </c>
      <c r="I99" s="73">
        <v>0.38</v>
      </c>
      <c r="J99" s="73">
        <v>0.012</v>
      </c>
      <c r="K99" s="73">
        <v>2.5</v>
      </c>
      <c r="L99" s="73">
        <v>9</v>
      </c>
      <c r="M99" s="73">
        <v>29.75</v>
      </c>
      <c r="N99" s="73">
        <v>4.5</v>
      </c>
      <c r="O99" s="94">
        <v>0.4</v>
      </c>
      <c r="P99" s="99"/>
      <c r="Q99" s="22"/>
      <c r="R99" s="4"/>
      <c r="S99" s="4"/>
    </row>
    <row r="100" spans="1:21" ht="27.75" customHeight="1" thickBot="1">
      <c r="A100" s="7" t="s">
        <v>84</v>
      </c>
      <c r="B100" s="7" t="s">
        <v>85</v>
      </c>
      <c r="C100" s="8">
        <v>50</v>
      </c>
      <c r="D100" s="8">
        <v>8.65</v>
      </c>
      <c r="E100" s="8">
        <v>9.85</v>
      </c>
      <c r="F100" s="8">
        <v>11.9</v>
      </c>
      <c r="G100" s="8">
        <v>111</v>
      </c>
      <c r="H100" s="8">
        <v>0.125</v>
      </c>
      <c r="I100" s="26">
        <v>3.6</v>
      </c>
      <c r="J100" s="8">
        <v>3.45</v>
      </c>
      <c r="K100" s="8">
        <v>0.6</v>
      </c>
      <c r="L100" s="8">
        <v>11</v>
      </c>
      <c r="M100" s="8">
        <v>13.35</v>
      </c>
      <c r="N100" s="64">
        <v>10.5</v>
      </c>
      <c r="O100" s="7">
        <v>2.6</v>
      </c>
      <c r="P100" s="99">
        <f>G108*100/60</f>
        <v>1749.333333333333</v>
      </c>
      <c r="Q100" s="56"/>
      <c r="R100" s="45"/>
      <c r="S100" s="45"/>
      <c r="T100" s="2"/>
      <c r="U100" s="2"/>
    </row>
    <row r="101" spans="1:19" s="46" customFormat="1" ht="52.5" customHeight="1" thickBot="1">
      <c r="A101" s="78" t="s">
        <v>53</v>
      </c>
      <c r="B101" s="8" t="s">
        <v>86</v>
      </c>
      <c r="C101" s="8">
        <v>100</v>
      </c>
      <c r="D101" s="79">
        <v>5.51</v>
      </c>
      <c r="E101" s="8">
        <v>4.51</v>
      </c>
      <c r="F101" s="8">
        <v>26.44</v>
      </c>
      <c r="G101" s="8">
        <v>168.45</v>
      </c>
      <c r="H101" s="8">
        <v>0.055</v>
      </c>
      <c r="I101" s="8"/>
      <c r="J101" s="8" t="s">
        <v>29</v>
      </c>
      <c r="K101" s="8"/>
      <c r="L101" s="79">
        <v>4.86</v>
      </c>
      <c r="M101" s="79">
        <v>37.17</v>
      </c>
      <c r="N101" s="8">
        <v>21.12</v>
      </c>
      <c r="O101" s="8">
        <v>1.1</v>
      </c>
      <c r="P101" s="99">
        <f>G107/P100*100</f>
        <v>34.985327743902445</v>
      </c>
      <c r="Q101" s="12"/>
      <c r="R101" s="45"/>
      <c r="S101" s="45"/>
    </row>
    <row r="102" spans="1:19" s="46" customFormat="1" ht="33.75" customHeight="1" thickBot="1">
      <c r="A102" s="24" t="s">
        <v>50</v>
      </c>
      <c r="B102" s="5" t="s">
        <v>49</v>
      </c>
      <c r="C102" s="5">
        <v>30</v>
      </c>
      <c r="D102" s="8">
        <v>0.43</v>
      </c>
      <c r="E102" s="8">
        <v>0.72</v>
      </c>
      <c r="F102" s="8">
        <v>2.78</v>
      </c>
      <c r="G102" s="8">
        <v>19.41</v>
      </c>
      <c r="H102" s="8">
        <v>0.007</v>
      </c>
      <c r="I102" s="8">
        <v>0.8</v>
      </c>
      <c r="J102" s="8">
        <v>0.006</v>
      </c>
      <c r="K102" s="8">
        <v>0.081</v>
      </c>
      <c r="L102" s="8">
        <v>2.94</v>
      </c>
      <c r="M102" s="8">
        <v>8.04</v>
      </c>
      <c r="N102" s="64">
        <v>4.14</v>
      </c>
      <c r="O102" s="76">
        <v>0.17</v>
      </c>
      <c r="P102" s="87"/>
      <c r="Q102" s="12"/>
      <c r="R102" s="45"/>
      <c r="S102" s="45"/>
    </row>
    <row r="103" spans="1:19" s="46" customFormat="1" ht="33" customHeight="1" thickBot="1">
      <c r="A103" s="7" t="s">
        <v>53</v>
      </c>
      <c r="B103" s="7" t="s">
        <v>87</v>
      </c>
      <c r="C103" s="8">
        <v>10</v>
      </c>
      <c r="D103" s="8">
        <v>0.8</v>
      </c>
      <c r="E103" s="8">
        <v>0.1</v>
      </c>
      <c r="F103" s="8">
        <v>2.5</v>
      </c>
      <c r="G103" s="8">
        <v>14</v>
      </c>
      <c r="H103" s="8">
        <v>0.03</v>
      </c>
      <c r="I103" s="8">
        <v>10</v>
      </c>
      <c r="J103" s="8">
        <v>0</v>
      </c>
      <c r="K103" s="8">
        <v>0.1</v>
      </c>
      <c r="L103" s="8">
        <v>23</v>
      </c>
      <c r="M103" s="8">
        <v>4.2</v>
      </c>
      <c r="N103" s="64">
        <v>14</v>
      </c>
      <c r="O103" s="7">
        <v>0.6</v>
      </c>
      <c r="P103" s="87" t="s">
        <v>46</v>
      </c>
      <c r="Q103" s="12"/>
      <c r="R103" s="45"/>
      <c r="S103" s="45"/>
    </row>
    <row r="104" spans="1:19" s="46" customFormat="1" ht="21.75" customHeight="1" thickBot="1">
      <c r="A104" s="7" t="s">
        <v>88</v>
      </c>
      <c r="B104" s="8" t="s">
        <v>89</v>
      </c>
      <c r="C104" s="8">
        <v>200</v>
      </c>
      <c r="D104" s="8">
        <v>0.2</v>
      </c>
      <c r="E104" s="8">
        <v>0</v>
      </c>
      <c r="F104" s="8">
        <v>8</v>
      </c>
      <c r="G104" s="8">
        <v>33</v>
      </c>
      <c r="H104" s="8">
        <v>0.01</v>
      </c>
      <c r="I104" s="8">
        <v>5.28</v>
      </c>
      <c r="J104" s="8">
        <v>1.06</v>
      </c>
      <c r="K104" s="8">
        <v>0</v>
      </c>
      <c r="L104" s="8">
        <v>6.7</v>
      </c>
      <c r="M104" s="8">
        <v>4.4</v>
      </c>
      <c r="N104" s="8">
        <v>2.5</v>
      </c>
      <c r="O104" s="8">
        <v>0.08</v>
      </c>
      <c r="P104" s="87">
        <f>D107/D107</f>
        <v>1</v>
      </c>
      <c r="Q104" s="52"/>
      <c r="R104" s="45"/>
      <c r="S104" s="45"/>
    </row>
    <row r="105" spans="1:21" s="46" customFormat="1" ht="21" thickBot="1">
      <c r="A105" s="7"/>
      <c r="B105" s="49" t="s">
        <v>23</v>
      </c>
      <c r="C105" s="49">
        <v>25</v>
      </c>
      <c r="D105" s="49">
        <v>1.65</v>
      </c>
      <c r="E105" s="49">
        <v>1.71</v>
      </c>
      <c r="F105" s="49">
        <v>7.51</v>
      </c>
      <c r="G105" s="49">
        <v>39.15</v>
      </c>
      <c r="H105" s="49">
        <v>0.075</v>
      </c>
      <c r="I105" s="49"/>
      <c r="J105" s="49">
        <v>0.45</v>
      </c>
      <c r="K105" s="49"/>
      <c r="L105" s="49">
        <v>7.87</v>
      </c>
      <c r="M105" s="49">
        <v>35.55</v>
      </c>
      <c r="N105" s="49">
        <v>10.57</v>
      </c>
      <c r="O105" s="49">
        <v>0.88</v>
      </c>
      <c r="P105" s="87" t="s">
        <v>47</v>
      </c>
      <c r="Q105" s="52"/>
      <c r="R105" s="45"/>
      <c r="S105" s="45"/>
      <c r="T105" s="45"/>
      <c r="U105" s="45"/>
    </row>
    <row r="106" spans="1:21" s="46" customFormat="1" ht="57" thickBot="1">
      <c r="A106" s="7" t="s">
        <v>109</v>
      </c>
      <c r="B106" s="8" t="s">
        <v>110</v>
      </c>
      <c r="C106" s="49">
        <v>75</v>
      </c>
      <c r="D106" s="49">
        <v>6.8</v>
      </c>
      <c r="E106" s="49">
        <v>7.3</v>
      </c>
      <c r="F106" s="49">
        <v>25.05</v>
      </c>
      <c r="G106" s="49">
        <v>107</v>
      </c>
      <c r="H106" s="49">
        <v>0.06</v>
      </c>
      <c r="I106" s="49"/>
      <c r="J106" s="49">
        <v>0.01</v>
      </c>
      <c r="K106" s="49">
        <v>0.9</v>
      </c>
      <c r="L106" s="49">
        <v>9</v>
      </c>
      <c r="M106" s="49">
        <v>36</v>
      </c>
      <c r="N106" s="49">
        <v>7</v>
      </c>
      <c r="O106" s="49">
        <v>0.5</v>
      </c>
      <c r="P106" s="87">
        <f>E107/D107</f>
        <v>1.0451297480255737</v>
      </c>
      <c r="Q106" s="22"/>
      <c r="R106" s="4"/>
      <c r="S106" s="4"/>
      <c r="T106" s="45"/>
      <c r="U106" s="45"/>
    </row>
    <row r="107" spans="1:21" ht="41.25" customHeight="1" thickBot="1">
      <c r="A107" s="48"/>
      <c r="B107" s="28" t="s">
        <v>24</v>
      </c>
      <c r="C107" s="28">
        <f>SUM(C99:C106)</f>
        <v>640</v>
      </c>
      <c r="D107" s="28">
        <f aca="true" t="shared" si="10" ref="D107:O107">SUM(D99:D106)</f>
        <v>26.59</v>
      </c>
      <c r="E107" s="28">
        <f t="shared" si="10"/>
        <v>27.790000000000003</v>
      </c>
      <c r="F107" s="28">
        <f t="shared" si="10"/>
        <v>105.08</v>
      </c>
      <c r="G107" s="28">
        <f t="shared" si="10"/>
        <v>612.01</v>
      </c>
      <c r="H107" s="28">
        <f t="shared" si="10"/>
        <v>0.392</v>
      </c>
      <c r="I107" s="28">
        <f t="shared" si="10"/>
        <v>20.060000000000002</v>
      </c>
      <c r="J107" s="28">
        <f t="shared" si="10"/>
        <v>4.988</v>
      </c>
      <c r="K107" s="28">
        <f t="shared" si="10"/>
        <v>4.181</v>
      </c>
      <c r="L107" s="28">
        <f t="shared" si="10"/>
        <v>74.37</v>
      </c>
      <c r="M107" s="28">
        <f t="shared" si="10"/>
        <v>168.46</v>
      </c>
      <c r="N107" s="28">
        <f t="shared" si="10"/>
        <v>74.33000000000001</v>
      </c>
      <c r="O107" s="28">
        <f t="shared" si="10"/>
        <v>6.329999999999999</v>
      </c>
      <c r="P107" s="88" t="s">
        <v>48</v>
      </c>
      <c r="Q107" s="22"/>
      <c r="T107" s="2"/>
      <c r="U107" s="2"/>
    </row>
    <row r="108" spans="1:21" ht="41.25" customHeight="1" thickBot="1">
      <c r="A108" s="48"/>
      <c r="B108" s="51" t="s">
        <v>26</v>
      </c>
      <c r="C108" s="51">
        <f>C95+C107</f>
        <v>1055</v>
      </c>
      <c r="D108" s="51">
        <f aca="true" t="shared" si="11" ref="D108:O108">D95+D107</f>
        <v>44.41</v>
      </c>
      <c r="E108" s="51">
        <f t="shared" si="11"/>
        <v>44.730000000000004</v>
      </c>
      <c r="F108" s="51">
        <f t="shared" si="11"/>
        <v>176.41000000000003</v>
      </c>
      <c r="G108" s="51">
        <f t="shared" si="11"/>
        <v>1049.6</v>
      </c>
      <c r="H108" s="51">
        <f t="shared" si="11"/>
        <v>0.665</v>
      </c>
      <c r="I108" s="51">
        <f t="shared" si="11"/>
        <v>39.74</v>
      </c>
      <c r="J108" s="51">
        <f t="shared" si="11"/>
        <v>9.504000000000001</v>
      </c>
      <c r="K108" s="51">
        <f t="shared" si="11"/>
        <v>4.962</v>
      </c>
      <c r="L108" s="51">
        <f t="shared" si="11"/>
        <v>132.04000000000002</v>
      </c>
      <c r="M108" s="51">
        <f t="shared" si="11"/>
        <v>277.91</v>
      </c>
      <c r="N108" s="51">
        <f t="shared" si="11"/>
        <v>136.57</v>
      </c>
      <c r="O108" s="51">
        <f t="shared" si="11"/>
        <v>12.12</v>
      </c>
      <c r="P108" s="89">
        <f>F107/D107</f>
        <v>3.951861602106055</v>
      </c>
      <c r="Q108" s="22"/>
      <c r="T108" s="2"/>
      <c r="U108" s="2"/>
    </row>
    <row r="109" spans="1:21" ht="38.25" customHeight="1">
      <c r="A109" s="4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88"/>
      <c r="Q109" s="22"/>
      <c r="R109" s="23"/>
      <c r="S109" s="23"/>
      <c r="T109" s="2"/>
      <c r="U109" s="2"/>
    </row>
    <row r="110" spans="1:19" s="25" customFormat="1" ht="22.5" customHeight="1">
      <c r="A110" s="52"/>
      <c r="B110" s="85"/>
      <c r="C110" s="52"/>
      <c r="D110" s="52"/>
      <c r="E110" s="52"/>
      <c r="F110" s="52"/>
      <c r="G110" s="54" t="s">
        <v>34</v>
      </c>
      <c r="H110" s="52"/>
      <c r="I110" s="52"/>
      <c r="J110" s="52"/>
      <c r="K110" s="52"/>
      <c r="L110" s="52"/>
      <c r="M110" s="52"/>
      <c r="N110" s="52"/>
      <c r="O110" s="52"/>
      <c r="P110" s="100"/>
      <c r="Q110" s="22"/>
      <c r="R110" s="23"/>
      <c r="S110" s="23"/>
    </row>
    <row r="111" spans="1:19" s="25" customFormat="1" ht="22.5" customHeight="1" thickBot="1">
      <c r="A111" s="52"/>
      <c r="B111" s="85"/>
      <c r="C111" s="52"/>
      <c r="D111" s="52"/>
      <c r="E111" s="52"/>
      <c r="F111" s="52"/>
      <c r="G111" s="13" t="s">
        <v>22</v>
      </c>
      <c r="H111" s="52"/>
      <c r="I111" s="52"/>
      <c r="J111" s="52"/>
      <c r="K111" s="52"/>
      <c r="L111" s="52"/>
      <c r="M111" s="52"/>
      <c r="N111" s="52"/>
      <c r="O111" s="52"/>
      <c r="P111" s="100"/>
      <c r="Q111" s="30"/>
      <c r="R111" s="23"/>
      <c r="S111" s="23"/>
    </row>
    <row r="112" spans="1:19" s="25" customFormat="1" ht="37.5" customHeight="1" thickBot="1">
      <c r="A112" s="7" t="s">
        <v>55</v>
      </c>
      <c r="B112" s="8" t="s">
        <v>69</v>
      </c>
      <c r="C112" s="8">
        <v>60</v>
      </c>
      <c r="D112" s="8">
        <v>11.46</v>
      </c>
      <c r="E112" s="8">
        <v>11.54</v>
      </c>
      <c r="F112" s="8">
        <v>12.64</v>
      </c>
      <c r="G112" s="7">
        <v>152.25</v>
      </c>
      <c r="H112" s="8">
        <v>0.082</v>
      </c>
      <c r="I112" s="8">
        <v>0.62</v>
      </c>
      <c r="J112" s="8">
        <v>51.01</v>
      </c>
      <c r="K112" s="8"/>
      <c r="L112" s="8">
        <v>51.34</v>
      </c>
      <c r="M112" s="8">
        <v>64.37</v>
      </c>
      <c r="N112" s="8">
        <v>16.61</v>
      </c>
      <c r="O112" s="7">
        <v>1.26</v>
      </c>
      <c r="P112" s="87"/>
      <c r="Q112" s="30"/>
      <c r="R112" s="23"/>
      <c r="S112" s="23"/>
    </row>
    <row r="113" spans="1:19" s="25" customFormat="1" ht="37.5" customHeight="1" thickBot="1">
      <c r="A113" s="24" t="s">
        <v>56</v>
      </c>
      <c r="B113" s="5" t="s">
        <v>102</v>
      </c>
      <c r="C113" s="5">
        <v>100</v>
      </c>
      <c r="D113" s="8">
        <v>1.4</v>
      </c>
      <c r="E113" s="8">
        <v>3.8</v>
      </c>
      <c r="F113" s="8">
        <v>3.7</v>
      </c>
      <c r="G113" s="8">
        <v>55</v>
      </c>
      <c r="H113" s="8">
        <v>0.02</v>
      </c>
      <c r="I113" s="8">
        <v>21.2</v>
      </c>
      <c r="J113" s="8">
        <v>0.03</v>
      </c>
      <c r="K113" s="8">
        <v>0.1</v>
      </c>
      <c r="L113" s="79">
        <v>37</v>
      </c>
      <c r="M113" s="79">
        <v>24</v>
      </c>
      <c r="N113" s="64">
        <v>13</v>
      </c>
      <c r="O113" s="7">
        <v>0.6</v>
      </c>
      <c r="P113" s="87"/>
      <c r="Q113" s="12"/>
      <c r="R113" s="4"/>
      <c r="S113" s="4"/>
    </row>
    <row r="114" spans="1:19" ht="34.5" customHeight="1" thickBot="1">
      <c r="A114" s="24" t="s">
        <v>50</v>
      </c>
      <c r="B114" s="5" t="s">
        <v>49</v>
      </c>
      <c r="C114" s="5">
        <v>30</v>
      </c>
      <c r="D114" s="5">
        <v>0.43</v>
      </c>
      <c r="E114" s="5">
        <v>0.72</v>
      </c>
      <c r="F114" s="5">
        <v>2.78</v>
      </c>
      <c r="G114" s="5">
        <v>19.41</v>
      </c>
      <c r="H114" s="5">
        <v>0.007</v>
      </c>
      <c r="I114" s="5">
        <v>0.8</v>
      </c>
      <c r="J114" s="5">
        <v>0.006</v>
      </c>
      <c r="K114" s="5">
        <v>0.081</v>
      </c>
      <c r="L114" s="5">
        <v>2.94</v>
      </c>
      <c r="M114" s="5">
        <v>8.04</v>
      </c>
      <c r="N114" s="71">
        <v>4.14</v>
      </c>
      <c r="O114" s="7">
        <v>0.17</v>
      </c>
      <c r="P114" s="87"/>
      <c r="Q114" s="73"/>
      <c r="R114" s="74"/>
      <c r="S114" s="74"/>
    </row>
    <row r="115" spans="1:19" s="74" customFormat="1" ht="38.25" customHeight="1" thickBot="1">
      <c r="A115" s="24" t="s">
        <v>70</v>
      </c>
      <c r="B115" s="5" t="s">
        <v>71</v>
      </c>
      <c r="C115" s="5">
        <v>20</v>
      </c>
      <c r="D115" s="5">
        <v>1.4</v>
      </c>
      <c r="E115" s="5">
        <v>3.8</v>
      </c>
      <c r="F115" s="5">
        <v>3.7</v>
      </c>
      <c r="G115" s="5">
        <v>55</v>
      </c>
      <c r="H115" s="5">
        <v>0.02</v>
      </c>
      <c r="I115" s="5">
        <v>21.2</v>
      </c>
      <c r="J115" s="5">
        <v>0.03</v>
      </c>
      <c r="K115" s="5">
        <v>0.1</v>
      </c>
      <c r="L115" s="5">
        <v>37</v>
      </c>
      <c r="M115" s="5">
        <v>24</v>
      </c>
      <c r="N115" s="71">
        <v>13</v>
      </c>
      <c r="O115" s="77">
        <v>0.6</v>
      </c>
      <c r="P115" s="89">
        <f>G120/P125*100</f>
        <v>25.013532089073525</v>
      </c>
      <c r="Q115" s="22"/>
      <c r="R115" s="23"/>
      <c r="S115" s="23"/>
    </row>
    <row r="116" spans="1:19" s="25" customFormat="1" ht="36" customHeight="1" thickBot="1">
      <c r="A116" s="7" t="s">
        <v>141</v>
      </c>
      <c r="B116" s="8" t="s">
        <v>142</v>
      </c>
      <c r="C116" s="8">
        <v>200</v>
      </c>
      <c r="D116" s="8">
        <v>1.4</v>
      </c>
      <c r="E116" s="8">
        <v>0</v>
      </c>
      <c r="F116" s="8">
        <v>29</v>
      </c>
      <c r="G116" s="8">
        <v>122</v>
      </c>
      <c r="H116" s="8">
        <v>0</v>
      </c>
      <c r="I116" s="8">
        <v>0</v>
      </c>
      <c r="J116" s="8">
        <v>0</v>
      </c>
      <c r="K116" s="8">
        <v>0</v>
      </c>
      <c r="L116" s="79">
        <v>1</v>
      </c>
      <c r="M116" s="79">
        <v>0</v>
      </c>
      <c r="N116" s="8">
        <v>0</v>
      </c>
      <c r="O116" s="8">
        <v>0.1</v>
      </c>
      <c r="P116" s="87" t="s">
        <v>46</v>
      </c>
      <c r="Q116" s="22"/>
      <c r="R116" s="23"/>
      <c r="S116" s="23"/>
    </row>
    <row r="117" spans="1:19" s="25" customFormat="1" ht="36" customHeight="1" thickBot="1">
      <c r="A117" s="7"/>
      <c r="B117" s="8" t="s">
        <v>42</v>
      </c>
      <c r="C117" s="8">
        <v>25</v>
      </c>
      <c r="D117" s="8">
        <v>2.23</v>
      </c>
      <c r="E117" s="8">
        <v>1.76</v>
      </c>
      <c r="F117" s="8">
        <v>19.71</v>
      </c>
      <c r="G117" s="8">
        <v>91.73</v>
      </c>
      <c r="H117" s="8">
        <v>0.046</v>
      </c>
      <c r="I117" s="8"/>
      <c r="J117" s="8"/>
      <c r="K117" s="8"/>
      <c r="L117" s="79">
        <v>9.17</v>
      </c>
      <c r="M117" s="79">
        <v>42.29</v>
      </c>
      <c r="N117" s="64">
        <v>9.98</v>
      </c>
      <c r="O117" s="75">
        <v>1.24</v>
      </c>
      <c r="P117" s="87">
        <f>D120/D120</f>
        <v>1</v>
      </c>
      <c r="Q117" s="22"/>
      <c r="R117" s="23"/>
      <c r="S117" s="23"/>
    </row>
    <row r="118" spans="1:19" s="25" customFormat="1" ht="22.5" customHeight="1" thickBot="1">
      <c r="A118" s="120" t="s">
        <v>111</v>
      </c>
      <c r="B118" s="48" t="s">
        <v>108</v>
      </c>
      <c r="C118" s="125">
        <v>100</v>
      </c>
      <c r="D118" s="126">
        <v>5.1</v>
      </c>
      <c r="E118" s="125">
        <v>2.8</v>
      </c>
      <c r="F118" s="126">
        <v>21.3</v>
      </c>
      <c r="G118" s="125">
        <v>187</v>
      </c>
      <c r="H118" s="126">
        <v>0.07</v>
      </c>
      <c r="I118" s="125">
        <v>0</v>
      </c>
      <c r="J118" s="126">
        <v>0.02</v>
      </c>
      <c r="K118" s="125">
        <v>0.7</v>
      </c>
      <c r="L118" s="126">
        <v>9</v>
      </c>
      <c r="M118" s="125">
        <v>38</v>
      </c>
      <c r="N118" s="126">
        <v>7</v>
      </c>
      <c r="O118" s="48">
        <v>0.6</v>
      </c>
      <c r="P118" s="87" t="s">
        <v>47</v>
      </c>
      <c r="Q118" s="22"/>
      <c r="R118" s="4"/>
      <c r="S118" s="4"/>
    </row>
    <row r="119" spans="1:19" s="25" customFormat="1" ht="30.75" customHeight="1" thickBot="1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64"/>
      <c r="O119" s="75"/>
      <c r="P119" s="87">
        <f>E120/D120</f>
        <v>1.0426985482493596</v>
      </c>
      <c r="Q119" s="22"/>
      <c r="R119" s="4"/>
      <c r="S119" s="4"/>
    </row>
    <row r="120" spans="1:19" ht="22.5" customHeight="1" thickBot="1">
      <c r="A120" s="7"/>
      <c r="B120" s="28" t="s">
        <v>24</v>
      </c>
      <c r="C120" s="28">
        <f aca="true" t="shared" si="12" ref="C120:O120">SUM(C112:C118)</f>
        <v>535</v>
      </c>
      <c r="D120" s="28">
        <f t="shared" si="12"/>
        <v>23.42</v>
      </c>
      <c r="E120" s="28">
        <f t="shared" si="12"/>
        <v>24.42</v>
      </c>
      <c r="F120" s="28">
        <f t="shared" si="12"/>
        <v>92.83</v>
      </c>
      <c r="G120" s="28">
        <f t="shared" si="12"/>
        <v>682.39</v>
      </c>
      <c r="H120" s="28">
        <f t="shared" si="12"/>
        <v>0.245</v>
      </c>
      <c r="I120" s="28">
        <f t="shared" si="12"/>
        <v>43.82</v>
      </c>
      <c r="J120" s="28">
        <f t="shared" si="12"/>
        <v>51.096000000000004</v>
      </c>
      <c r="K120" s="28">
        <f t="shared" si="12"/>
        <v>0.981</v>
      </c>
      <c r="L120" s="28">
        <f t="shared" si="12"/>
        <v>147.45</v>
      </c>
      <c r="M120" s="28">
        <f t="shared" si="12"/>
        <v>200.7</v>
      </c>
      <c r="N120" s="28">
        <f t="shared" si="12"/>
        <v>63.730000000000004</v>
      </c>
      <c r="O120" s="111">
        <f t="shared" si="12"/>
        <v>4.569999999999999</v>
      </c>
      <c r="P120" s="88" t="s">
        <v>48</v>
      </c>
      <c r="Q120" s="22"/>
      <c r="R120" s="23"/>
      <c r="S120" s="23"/>
    </row>
    <row r="121" spans="1:19" s="25" customFormat="1" ht="35.25" customHeight="1">
      <c r="A121" s="63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89">
        <f>F120/D120</f>
        <v>3.9637062339880442</v>
      </c>
      <c r="Q121" s="22"/>
      <c r="R121" s="23"/>
      <c r="S121" s="23"/>
    </row>
    <row r="122" spans="1:19" s="25" customFormat="1" ht="22.5" customHeight="1" thickBot="1">
      <c r="A122" s="62"/>
      <c r="B122" s="12"/>
      <c r="C122" s="12"/>
      <c r="D122" s="12"/>
      <c r="E122" s="12"/>
      <c r="F122" s="12"/>
      <c r="G122" s="12" t="s">
        <v>25</v>
      </c>
      <c r="H122" s="12"/>
      <c r="I122" s="12"/>
      <c r="J122" s="12"/>
      <c r="K122" s="12"/>
      <c r="L122" s="12"/>
      <c r="M122" s="12"/>
      <c r="N122" s="12"/>
      <c r="O122" s="12"/>
      <c r="P122" s="89"/>
      <c r="Q122" s="22"/>
      <c r="R122" s="4"/>
      <c r="S122" s="4"/>
    </row>
    <row r="123" spans="1:21" ht="41.25" customHeight="1" thickBot="1">
      <c r="A123" s="7">
        <v>113</v>
      </c>
      <c r="B123" s="8" t="s">
        <v>45</v>
      </c>
      <c r="C123" s="8">
        <v>200</v>
      </c>
      <c r="D123" s="8">
        <v>7.8</v>
      </c>
      <c r="E123" s="8">
        <v>5.02</v>
      </c>
      <c r="F123" s="8">
        <v>34.94</v>
      </c>
      <c r="G123" s="8">
        <v>189.25</v>
      </c>
      <c r="H123" s="8">
        <v>0.3</v>
      </c>
      <c r="I123" s="8">
        <v>1</v>
      </c>
      <c r="J123" s="8"/>
      <c r="K123" s="8"/>
      <c r="L123" s="8">
        <v>53.02</v>
      </c>
      <c r="M123" s="8">
        <v>95.42</v>
      </c>
      <c r="N123" s="8">
        <v>37.02</v>
      </c>
      <c r="O123" s="8">
        <v>2.67</v>
      </c>
      <c r="P123" s="89"/>
      <c r="Q123" s="56"/>
      <c r="R123" s="45"/>
      <c r="S123" s="45"/>
      <c r="T123" s="2"/>
      <c r="U123" s="2"/>
    </row>
    <row r="124" spans="1:19" s="46" customFormat="1" ht="33.75" customHeight="1" thickBot="1">
      <c r="A124" s="7" t="s">
        <v>55</v>
      </c>
      <c r="B124" s="8" t="s">
        <v>69</v>
      </c>
      <c r="C124" s="8">
        <v>60</v>
      </c>
      <c r="D124" s="8">
        <v>11.46</v>
      </c>
      <c r="E124" s="8">
        <v>12.54</v>
      </c>
      <c r="F124" s="8">
        <v>11.64</v>
      </c>
      <c r="G124" s="7">
        <v>152.25</v>
      </c>
      <c r="H124" s="8">
        <v>0.082</v>
      </c>
      <c r="I124" s="8">
        <v>0.62</v>
      </c>
      <c r="J124" s="8">
        <v>51.01</v>
      </c>
      <c r="K124" s="8"/>
      <c r="L124" s="8">
        <v>51.34</v>
      </c>
      <c r="M124" s="8">
        <v>64.37</v>
      </c>
      <c r="N124" s="8">
        <v>16.61</v>
      </c>
      <c r="O124" s="7">
        <v>1.26</v>
      </c>
      <c r="P124" s="89"/>
      <c r="Q124" s="12"/>
      <c r="R124" s="45"/>
      <c r="S124" s="45"/>
    </row>
    <row r="125" spans="1:19" s="46" customFormat="1" ht="21.75" customHeight="1" thickBot="1">
      <c r="A125" s="24" t="s">
        <v>56</v>
      </c>
      <c r="B125" s="5" t="s">
        <v>102</v>
      </c>
      <c r="C125" s="5">
        <v>100</v>
      </c>
      <c r="D125" s="8">
        <v>1.4</v>
      </c>
      <c r="E125" s="8">
        <v>3.8</v>
      </c>
      <c r="F125" s="8">
        <v>3.7</v>
      </c>
      <c r="G125" s="8">
        <v>55</v>
      </c>
      <c r="H125" s="8">
        <v>0.02</v>
      </c>
      <c r="I125" s="8">
        <v>21.2</v>
      </c>
      <c r="J125" s="8">
        <v>0.03</v>
      </c>
      <c r="K125" s="8">
        <v>0.1</v>
      </c>
      <c r="L125" s="79">
        <v>37</v>
      </c>
      <c r="M125" s="79">
        <v>24</v>
      </c>
      <c r="N125" s="64">
        <v>13</v>
      </c>
      <c r="O125" s="7">
        <v>0.6</v>
      </c>
      <c r="P125" s="92">
        <f>G132*100/60</f>
        <v>2728.0833333333335</v>
      </c>
      <c r="Q125" s="12"/>
      <c r="R125" s="45"/>
      <c r="S125" s="45"/>
    </row>
    <row r="126" spans="1:19" s="46" customFormat="1" ht="36.75" customHeight="1" thickBot="1">
      <c r="A126" s="24" t="s">
        <v>50</v>
      </c>
      <c r="B126" s="5" t="s">
        <v>49</v>
      </c>
      <c r="C126" s="5">
        <v>30</v>
      </c>
      <c r="D126" s="5">
        <v>0.43</v>
      </c>
      <c r="E126" s="5">
        <v>0.72</v>
      </c>
      <c r="F126" s="5">
        <v>2.78</v>
      </c>
      <c r="G126" s="5">
        <v>19.41</v>
      </c>
      <c r="H126" s="5">
        <v>0.007</v>
      </c>
      <c r="I126" s="5">
        <v>0.8</v>
      </c>
      <c r="J126" s="5">
        <v>0.006</v>
      </c>
      <c r="K126" s="5">
        <v>0.081</v>
      </c>
      <c r="L126" s="5">
        <v>2.94</v>
      </c>
      <c r="M126" s="5">
        <v>8.04</v>
      </c>
      <c r="N126" s="71">
        <v>4.14</v>
      </c>
      <c r="O126" s="7">
        <v>0.17</v>
      </c>
      <c r="P126" s="87">
        <f>G131/P125*100</f>
        <v>34.98646791092647</v>
      </c>
      <c r="Q126" s="12"/>
      <c r="R126" s="45"/>
      <c r="S126" s="45"/>
    </row>
    <row r="127" spans="1:19" s="46" customFormat="1" ht="21.75" customHeight="1" thickBot="1">
      <c r="A127" s="24" t="s">
        <v>70</v>
      </c>
      <c r="B127" s="5" t="s">
        <v>71</v>
      </c>
      <c r="C127" s="5">
        <v>20</v>
      </c>
      <c r="D127" s="5">
        <v>1.4</v>
      </c>
      <c r="E127" s="5">
        <v>3.8</v>
      </c>
      <c r="F127" s="5">
        <v>3.7</v>
      </c>
      <c r="G127" s="5">
        <v>55</v>
      </c>
      <c r="H127" s="5">
        <v>0.02</v>
      </c>
      <c r="I127" s="5">
        <v>21.2</v>
      </c>
      <c r="J127" s="5">
        <v>0.03</v>
      </c>
      <c r="K127" s="5">
        <v>0.1</v>
      </c>
      <c r="L127" s="5">
        <v>37</v>
      </c>
      <c r="M127" s="5">
        <v>24</v>
      </c>
      <c r="N127" s="71">
        <v>13</v>
      </c>
      <c r="O127" s="77">
        <v>0.6</v>
      </c>
      <c r="P127" s="87" t="s">
        <v>46</v>
      </c>
      <c r="Q127" s="12"/>
      <c r="R127" s="45"/>
      <c r="S127" s="45"/>
    </row>
    <row r="128" spans="1:19" s="46" customFormat="1" ht="36" customHeight="1" thickBot="1">
      <c r="A128" s="7" t="s">
        <v>141</v>
      </c>
      <c r="B128" s="8" t="s">
        <v>142</v>
      </c>
      <c r="C128" s="8">
        <v>200</v>
      </c>
      <c r="D128" s="8">
        <v>1.4</v>
      </c>
      <c r="E128" s="8">
        <v>0</v>
      </c>
      <c r="F128" s="8">
        <v>29</v>
      </c>
      <c r="G128" s="8">
        <v>122</v>
      </c>
      <c r="H128" s="8">
        <v>0</v>
      </c>
      <c r="I128" s="8">
        <v>0</v>
      </c>
      <c r="J128" s="8">
        <v>0</v>
      </c>
      <c r="K128" s="8">
        <v>0</v>
      </c>
      <c r="L128" s="79">
        <v>1</v>
      </c>
      <c r="M128" s="79">
        <v>0</v>
      </c>
      <c r="N128" s="8">
        <v>0</v>
      </c>
      <c r="O128" s="8">
        <v>0.1</v>
      </c>
      <c r="P128" s="87">
        <f>D131/D131</f>
        <v>1</v>
      </c>
      <c r="Q128" s="12"/>
      <c r="R128" s="45"/>
      <c r="S128" s="45"/>
    </row>
    <row r="129" spans="1:19" s="46" customFormat="1" ht="39.75" customHeight="1" thickBot="1">
      <c r="A129" s="7"/>
      <c r="B129" s="137" t="s">
        <v>42</v>
      </c>
      <c r="C129" s="125">
        <v>50</v>
      </c>
      <c r="D129" s="126">
        <v>1.65</v>
      </c>
      <c r="E129" s="137">
        <v>1.71</v>
      </c>
      <c r="F129" s="126">
        <v>7.51</v>
      </c>
      <c r="G129" s="48">
        <v>39.15</v>
      </c>
      <c r="H129" s="126">
        <v>0.075</v>
      </c>
      <c r="I129" s="137"/>
      <c r="J129" s="126">
        <v>0.45</v>
      </c>
      <c r="K129" s="137"/>
      <c r="L129" s="126">
        <v>7.87</v>
      </c>
      <c r="M129" s="125">
        <v>35.55</v>
      </c>
      <c r="N129" s="137">
        <v>10.57</v>
      </c>
      <c r="O129" s="125">
        <v>0.88</v>
      </c>
      <c r="P129" s="87" t="s">
        <v>47</v>
      </c>
      <c r="Q129" s="12"/>
      <c r="R129" s="45"/>
      <c r="S129" s="45"/>
    </row>
    <row r="130" spans="1:19" s="46" customFormat="1" ht="21.75" customHeight="1" thickBot="1">
      <c r="A130" s="120" t="s">
        <v>113</v>
      </c>
      <c r="B130" s="126" t="s">
        <v>112</v>
      </c>
      <c r="C130" s="125">
        <v>50</v>
      </c>
      <c r="D130" s="48">
        <v>8.16</v>
      </c>
      <c r="E130" s="125">
        <v>6.88</v>
      </c>
      <c r="F130" s="126">
        <v>39.92</v>
      </c>
      <c r="G130" s="125">
        <v>322.4</v>
      </c>
      <c r="H130" s="126">
        <v>0.064</v>
      </c>
      <c r="I130" s="125">
        <v>0.16</v>
      </c>
      <c r="J130" s="126">
        <v>0.112</v>
      </c>
      <c r="K130" s="125">
        <v>0.64</v>
      </c>
      <c r="L130" s="126">
        <v>52.8</v>
      </c>
      <c r="M130" s="125">
        <v>99.2</v>
      </c>
      <c r="N130" s="126">
        <v>11.2</v>
      </c>
      <c r="O130" s="125">
        <v>0.64</v>
      </c>
      <c r="P130" s="87">
        <f>E131/D131</f>
        <v>1.0228486646884274</v>
      </c>
      <c r="Q130" s="53"/>
      <c r="R130" s="45"/>
      <c r="S130" s="45"/>
    </row>
    <row r="131" spans="1:21" s="46" customFormat="1" ht="21" thickBot="1">
      <c r="A131" s="7"/>
      <c r="B131" s="67" t="s">
        <v>24</v>
      </c>
      <c r="C131" s="111">
        <f aca="true" t="shared" si="13" ref="C131:O131">SUM(C123:C130)</f>
        <v>710</v>
      </c>
      <c r="D131" s="111">
        <f t="shared" si="13"/>
        <v>33.699999999999996</v>
      </c>
      <c r="E131" s="111">
        <f t="shared" si="13"/>
        <v>34.47</v>
      </c>
      <c r="F131" s="111">
        <f t="shared" si="13"/>
        <v>133.19</v>
      </c>
      <c r="G131" s="111">
        <f t="shared" si="13"/>
        <v>954.46</v>
      </c>
      <c r="H131" s="111">
        <f t="shared" si="13"/>
        <v>0.5680000000000001</v>
      </c>
      <c r="I131" s="111">
        <f t="shared" si="13"/>
        <v>44.98</v>
      </c>
      <c r="J131" s="111">
        <f t="shared" si="13"/>
        <v>51.638000000000005</v>
      </c>
      <c r="K131" s="111">
        <f t="shared" si="13"/>
        <v>0.921</v>
      </c>
      <c r="L131" s="111">
        <f t="shared" si="13"/>
        <v>242.97000000000003</v>
      </c>
      <c r="M131" s="111">
        <f t="shared" si="13"/>
        <v>350.58</v>
      </c>
      <c r="N131" s="111">
        <f t="shared" si="13"/>
        <v>105.54</v>
      </c>
      <c r="O131" s="111">
        <f t="shared" si="13"/>
        <v>6.919999999999998</v>
      </c>
      <c r="P131" s="87"/>
      <c r="Q131" s="52"/>
      <c r="R131" s="45"/>
      <c r="S131" s="45"/>
      <c r="T131" s="45"/>
      <c r="U131" s="45"/>
    </row>
    <row r="132" spans="1:21" s="46" customFormat="1" ht="21" thickBot="1">
      <c r="A132" s="123"/>
      <c r="B132" s="15" t="s">
        <v>26</v>
      </c>
      <c r="C132" s="124">
        <f aca="true" t="shared" si="14" ref="C132:O132">C120+C131</f>
        <v>1245</v>
      </c>
      <c r="D132" s="15">
        <f t="shared" si="14"/>
        <v>57.12</v>
      </c>
      <c r="E132" s="124">
        <f t="shared" si="14"/>
        <v>58.89</v>
      </c>
      <c r="F132" s="15">
        <f t="shared" si="14"/>
        <v>226.01999999999998</v>
      </c>
      <c r="G132" s="124">
        <f t="shared" si="14"/>
        <v>1636.85</v>
      </c>
      <c r="H132" s="15">
        <f t="shared" si="14"/>
        <v>0.8130000000000001</v>
      </c>
      <c r="I132" s="124">
        <f t="shared" si="14"/>
        <v>88.8</v>
      </c>
      <c r="J132" s="15">
        <f t="shared" si="14"/>
        <v>102.73400000000001</v>
      </c>
      <c r="K132" s="124">
        <f t="shared" si="14"/>
        <v>1.9020000000000001</v>
      </c>
      <c r="L132" s="15">
        <f t="shared" si="14"/>
        <v>390.42</v>
      </c>
      <c r="M132" s="124">
        <f t="shared" si="14"/>
        <v>551.28</v>
      </c>
      <c r="N132" s="15">
        <f t="shared" si="14"/>
        <v>169.27</v>
      </c>
      <c r="O132" s="124">
        <f t="shared" si="14"/>
        <v>11.489999999999998</v>
      </c>
      <c r="P132" s="88" t="s">
        <v>48</v>
      </c>
      <c r="Q132" s="22"/>
      <c r="R132" s="4"/>
      <c r="S132" s="4"/>
      <c r="T132" s="45"/>
      <c r="U132" s="45"/>
    </row>
    <row r="133" spans="1:19" s="25" customFormat="1" ht="37.5" customHeight="1">
      <c r="A133" s="43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89">
        <f>F131/D131</f>
        <v>3.9522255192878344</v>
      </c>
      <c r="Q133" s="30"/>
      <c r="R133" s="23"/>
      <c r="S133" s="23"/>
    </row>
    <row r="134" spans="1:19" s="25" customFormat="1" ht="37.5" customHeight="1" thickBot="1">
      <c r="A134" s="43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95"/>
      <c r="Q134" s="12"/>
      <c r="R134" s="4"/>
      <c r="S134" s="4"/>
    </row>
    <row r="135" spans="1:19" ht="34.5" customHeight="1" thickBot="1">
      <c r="A135" s="52"/>
      <c r="B135" s="85"/>
      <c r="C135" s="52"/>
      <c r="D135" s="52"/>
      <c r="E135" s="52"/>
      <c r="F135" s="52"/>
      <c r="G135" s="54" t="s">
        <v>33</v>
      </c>
      <c r="H135" s="52"/>
      <c r="I135" s="52"/>
      <c r="J135" s="52"/>
      <c r="K135" s="52"/>
      <c r="L135" s="52"/>
      <c r="M135" s="52"/>
      <c r="N135" s="52"/>
      <c r="O135" s="52"/>
      <c r="P135" s="95"/>
      <c r="Q135" s="73"/>
      <c r="R135" s="74"/>
      <c r="S135" s="74"/>
    </row>
    <row r="136" spans="1:19" s="74" customFormat="1" ht="38.25" customHeight="1" thickBot="1">
      <c r="A136" s="52"/>
      <c r="B136" s="85"/>
      <c r="C136" s="52"/>
      <c r="D136" s="52"/>
      <c r="E136" s="52"/>
      <c r="F136" s="52"/>
      <c r="G136" s="13" t="s">
        <v>22</v>
      </c>
      <c r="H136" s="52"/>
      <c r="I136" s="52"/>
      <c r="J136" s="52"/>
      <c r="K136" s="52"/>
      <c r="L136" s="52"/>
      <c r="M136" s="52"/>
      <c r="N136" s="52"/>
      <c r="O136" s="52"/>
      <c r="P136" s="89">
        <f>G142/P146*100</f>
        <v>25.040218948772964</v>
      </c>
      <c r="Q136" s="22"/>
      <c r="R136" s="23"/>
      <c r="S136" s="23"/>
    </row>
    <row r="137" spans="1:19" s="25" customFormat="1" ht="36" customHeight="1" thickBot="1">
      <c r="A137" s="7">
        <v>287</v>
      </c>
      <c r="B137" s="7" t="s">
        <v>130</v>
      </c>
      <c r="C137" s="8">
        <v>70</v>
      </c>
      <c r="D137" s="8">
        <v>13.46</v>
      </c>
      <c r="E137" s="8">
        <v>9.54</v>
      </c>
      <c r="F137" s="8">
        <v>25.64</v>
      </c>
      <c r="G137" s="7">
        <v>252.25</v>
      </c>
      <c r="H137" s="8">
        <v>0.082</v>
      </c>
      <c r="I137" s="8">
        <v>0.62</v>
      </c>
      <c r="J137" s="8">
        <v>51.01</v>
      </c>
      <c r="K137" s="8"/>
      <c r="L137" s="8">
        <v>51.34</v>
      </c>
      <c r="M137" s="8">
        <v>64.37</v>
      </c>
      <c r="N137" s="8">
        <v>16.61</v>
      </c>
      <c r="O137" s="7">
        <v>1.26</v>
      </c>
      <c r="P137" s="87" t="s">
        <v>46</v>
      </c>
      <c r="Q137" s="22"/>
      <c r="R137" s="23"/>
      <c r="S137" s="23"/>
    </row>
    <row r="138" spans="1:19" s="25" customFormat="1" ht="36" customHeight="1" thickBot="1">
      <c r="A138" s="7">
        <v>429</v>
      </c>
      <c r="B138" s="5" t="s">
        <v>133</v>
      </c>
      <c r="C138" s="5">
        <v>100</v>
      </c>
      <c r="D138" s="5">
        <v>2.04</v>
      </c>
      <c r="E138" s="5">
        <v>3.2</v>
      </c>
      <c r="F138" s="5">
        <v>13.62</v>
      </c>
      <c r="G138" s="5">
        <v>91.5</v>
      </c>
      <c r="H138" s="5">
        <v>0.093</v>
      </c>
      <c r="I138" s="5">
        <v>12.01</v>
      </c>
      <c r="J138" s="5">
        <v>0</v>
      </c>
      <c r="K138" s="5">
        <v>0</v>
      </c>
      <c r="L138" s="5">
        <v>24.65</v>
      </c>
      <c r="M138" s="5">
        <v>57.73</v>
      </c>
      <c r="N138" s="71">
        <v>18.5</v>
      </c>
      <c r="O138" s="77">
        <v>0.67</v>
      </c>
      <c r="P138" s="87">
        <f>D142/D142</f>
        <v>1</v>
      </c>
      <c r="Q138" s="22"/>
      <c r="R138" s="23"/>
      <c r="S138" s="23"/>
    </row>
    <row r="139" spans="1:19" s="25" customFormat="1" ht="22.5" customHeight="1" thickBot="1">
      <c r="A139" s="7">
        <v>389</v>
      </c>
      <c r="B139" s="79" t="s">
        <v>106</v>
      </c>
      <c r="C139" s="8">
        <v>200</v>
      </c>
      <c r="D139" s="8">
        <v>0.1</v>
      </c>
      <c r="E139" s="8">
        <v>0</v>
      </c>
      <c r="F139" s="8">
        <v>15</v>
      </c>
      <c r="G139" s="8">
        <v>115</v>
      </c>
      <c r="H139" s="8">
        <v>0</v>
      </c>
      <c r="I139" s="8">
        <v>0</v>
      </c>
      <c r="J139" s="8">
        <v>0</v>
      </c>
      <c r="K139" s="8">
        <v>0</v>
      </c>
      <c r="L139" s="8">
        <v>11</v>
      </c>
      <c r="M139" s="8">
        <v>3</v>
      </c>
      <c r="N139" s="64">
        <v>1</v>
      </c>
      <c r="O139" s="7">
        <v>0.3</v>
      </c>
      <c r="P139" s="87" t="s">
        <v>47</v>
      </c>
      <c r="Q139" s="22"/>
      <c r="R139" s="4"/>
      <c r="S139" s="4"/>
    </row>
    <row r="140" spans="1:19" ht="22.5" customHeight="1" thickBot="1">
      <c r="A140" s="7"/>
      <c r="B140" s="8" t="s">
        <v>42</v>
      </c>
      <c r="C140" s="8">
        <v>25</v>
      </c>
      <c r="D140" s="8">
        <v>2.23</v>
      </c>
      <c r="E140" s="8">
        <v>1.76</v>
      </c>
      <c r="F140" s="8">
        <v>19.71</v>
      </c>
      <c r="G140" s="8">
        <v>91.73</v>
      </c>
      <c r="H140" s="8">
        <v>0.046</v>
      </c>
      <c r="I140" s="8"/>
      <c r="J140" s="8"/>
      <c r="K140" s="8"/>
      <c r="L140" s="79">
        <v>9.17</v>
      </c>
      <c r="M140" s="79">
        <v>42.29</v>
      </c>
      <c r="N140" s="64">
        <v>9.98</v>
      </c>
      <c r="O140" s="75">
        <v>1.24</v>
      </c>
      <c r="P140" s="87">
        <f>E142/D142</f>
        <v>0.8132361189007291</v>
      </c>
      <c r="Q140" s="22"/>
      <c r="R140" s="23"/>
      <c r="S140" s="23"/>
    </row>
    <row r="141" spans="1:19" s="25" customFormat="1" ht="44.25" customHeight="1" thickBot="1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9"/>
      <c r="M141" s="79"/>
      <c r="N141" s="64"/>
      <c r="O141" s="7"/>
      <c r="P141" s="88" t="s">
        <v>48</v>
      </c>
      <c r="Q141" s="22"/>
      <c r="R141" s="23"/>
      <c r="S141" s="23"/>
    </row>
    <row r="142" spans="1:19" s="25" customFormat="1" ht="22.5" customHeight="1" thickBot="1">
      <c r="A142" s="7"/>
      <c r="B142" s="28" t="s">
        <v>24</v>
      </c>
      <c r="C142" s="28">
        <f aca="true" t="shared" si="15" ref="C142:O142">SUM(C137:C141)</f>
        <v>395</v>
      </c>
      <c r="D142" s="28">
        <f t="shared" si="15"/>
        <v>17.83</v>
      </c>
      <c r="E142" s="28">
        <f t="shared" si="15"/>
        <v>14.499999999999998</v>
      </c>
      <c r="F142" s="28">
        <f t="shared" si="15"/>
        <v>73.97</v>
      </c>
      <c r="G142" s="28">
        <f t="shared" si="15"/>
        <v>550.48</v>
      </c>
      <c r="H142" s="28">
        <f t="shared" si="15"/>
        <v>0.22099999999999997</v>
      </c>
      <c r="I142" s="28">
        <f t="shared" si="15"/>
        <v>12.629999999999999</v>
      </c>
      <c r="J142" s="28">
        <f t="shared" si="15"/>
        <v>51.01</v>
      </c>
      <c r="K142" s="28">
        <f t="shared" si="15"/>
        <v>0</v>
      </c>
      <c r="L142" s="28">
        <f t="shared" si="15"/>
        <v>96.16000000000001</v>
      </c>
      <c r="M142" s="28">
        <f t="shared" si="15"/>
        <v>167.39</v>
      </c>
      <c r="N142" s="28">
        <f t="shared" si="15"/>
        <v>46.09</v>
      </c>
      <c r="O142" s="111">
        <f t="shared" si="15"/>
        <v>3.4699999999999998</v>
      </c>
      <c r="P142" s="89">
        <f>F142/D142</f>
        <v>4.148625911385306</v>
      </c>
      <c r="Q142" s="22"/>
      <c r="R142" s="4"/>
      <c r="S142" s="4"/>
    </row>
    <row r="143" spans="1:21" ht="41.25" customHeight="1">
      <c r="A143" s="63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89"/>
      <c r="Q143" s="56"/>
      <c r="R143" s="45"/>
      <c r="S143" s="45"/>
      <c r="T143" s="2"/>
      <c r="U143" s="2"/>
    </row>
    <row r="144" spans="1:19" s="46" customFormat="1" ht="33.75" customHeight="1" thickBot="1">
      <c r="A144" s="62"/>
      <c r="B144" s="12"/>
      <c r="C144" s="12"/>
      <c r="D144" s="12"/>
      <c r="E144" s="12"/>
      <c r="F144" s="12"/>
      <c r="G144" s="12" t="s">
        <v>25</v>
      </c>
      <c r="H144" s="12"/>
      <c r="I144" s="12"/>
      <c r="J144" s="12"/>
      <c r="K144" s="12"/>
      <c r="L144" s="12"/>
      <c r="M144" s="12"/>
      <c r="N144" s="12"/>
      <c r="O144" s="12"/>
      <c r="P144" s="89"/>
      <c r="Q144" s="12"/>
      <c r="R144" s="45"/>
      <c r="S144" s="45"/>
    </row>
    <row r="145" spans="1:19" s="46" customFormat="1" ht="33.75" customHeight="1" thickBot="1">
      <c r="A145" s="7">
        <v>96</v>
      </c>
      <c r="B145" s="8" t="s">
        <v>131</v>
      </c>
      <c r="C145" s="8">
        <v>150</v>
      </c>
      <c r="D145" s="8">
        <v>0.7</v>
      </c>
      <c r="E145" s="8">
        <v>2.45</v>
      </c>
      <c r="F145" s="8">
        <v>32.02</v>
      </c>
      <c r="G145" s="8">
        <v>77</v>
      </c>
      <c r="H145" s="8">
        <v>0.65</v>
      </c>
      <c r="I145" s="8">
        <v>9.17</v>
      </c>
      <c r="J145" s="8">
        <v>0.037</v>
      </c>
      <c r="K145" s="8">
        <v>0.25</v>
      </c>
      <c r="L145" s="8">
        <v>37.75</v>
      </c>
      <c r="M145" s="8">
        <v>69.25</v>
      </c>
      <c r="N145" s="8">
        <v>31</v>
      </c>
      <c r="O145" s="8">
        <v>1.52</v>
      </c>
      <c r="P145" s="89"/>
      <c r="Q145" s="12"/>
      <c r="R145" s="45"/>
      <c r="S145" s="45"/>
    </row>
    <row r="146" spans="1:19" s="46" customFormat="1" ht="36.75" customHeight="1" thickBot="1">
      <c r="A146" s="7">
        <v>287</v>
      </c>
      <c r="B146" s="7" t="s">
        <v>130</v>
      </c>
      <c r="C146" s="8">
        <v>70</v>
      </c>
      <c r="D146" s="8">
        <v>13.46</v>
      </c>
      <c r="E146" s="8">
        <v>9.54</v>
      </c>
      <c r="F146" s="8">
        <v>25.64</v>
      </c>
      <c r="G146" s="7">
        <v>252.25</v>
      </c>
      <c r="H146" s="8">
        <v>0.082</v>
      </c>
      <c r="I146" s="8">
        <v>0.62</v>
      </c>
      <c r="J146" s="8">
        <v>51.01</v>
      </c>
      <c r="K146" s="8"/>
      <c r="L146" s="8">
        <v>51.34</v>
      </c>
      <c r="M146" s="8">
        <v>64.37</v>
      </c>
      <c r="N146" s="8">
        <v>16.61</v>
      </c>
      <c r="O146" s="7">
        <v>1.26</v>
      </c>
      <c r="P146" s="92">
        <f>G153*100/60</f>
        <v>2198.383333333333</v>
      </c>
      <c r="Q146" s="12"/>
      <c r="R146" s="45"/>
      <c r="S146" s="45"/>
    </row>
    <row r="147" spans="1:19" s="46" customFormat="1" ht="37.5" customHeight="1" thickBot="1">
      <c r="A147" s="7">
        <v>429</v>
      </c>
      <c r="B147" s="5" t="s">
        <v>133</v>
      </c>
      <c r="C147" s="5">
        <v>100</v>
      </c>
      <c r="D147" s="5">
        <v>2.04</v>
      </c>
      <c r="E147" s="5">
        <v>3.2</v>
      </c>
      <c r="F147" s="5">
        <v>13.62</v>
      </c>
      <c r="G147" s="5">
        <v>91.5</v>
      </c>
      <c r="H147" s="5">
        <v>0.093</v>
      </c>
      <c r="I147" s="5">
        <v>12.01</v>
      </c>
      <c r="J147" s="5">
        <v>0</v>
      </c>
      <c r="K147" s="5">
        <v>0</v>
      </c>
      <c r="L147" s="5">
        <v>24.65</v>
      </c>
      <c r="M147" s="5">
        <v>57.73</v>
      </c>
      <c r="N147" s="71">
        <v>18.5</v>
      </c>
      <c r="O147" s="77">
        <v>0.67</v>
      </c>
      <c r="P147" s="87">
        <f>G152/P146*100</f>
        <v>34.95978105122704</v>
      </c>
      <c r="Q147" s="12"/>
      <c r="R147" s="45"/>
      <c r="S147" s="45"/>
    </row>
    <row r="148" spans="1:19" s="46" customFormat="1" ht="36" customHeight="1" thickBot="1">
      <c r="A148" s="7" t="s">
        <v>70</v>
      </c>
      <c r="B148" s="8" t="s">
        <v>92</v>
      </c>
      <c r="C148" s="8">
        <v>20</v>
      </c>
      <c r="D148" s="8">
        <v>1.4</v>
      </c>
      <c r="E148" s="8">
        <v>3.8</v>
      </c>
      <c r="F148" s="8">
        <v>3.7</v>
      </c>
      <c r="G148" s="8">
        <v>55</v>
      </c>
      <c r="H148" s="8">
        <v>0.02</v>
      </c>
      <c r="I148" s="8">
        <v>21.2</v>
      </c>
      <c r="J148" s="8">
        <v>0.03</v>
      </c>
      <c r="K148" s="8">
        <v>0.1</v>
      </c>
      <c r="L148" s="8">
        <v>37</v>
      </c>
      <c r="M148" s="8">
        <v>24</v>
      </c>
      <c r="N148" s="8">
        <v>13</v>
      </c>
      <c r="O148" s="7">
        <v>0.6</v>
      </c>
      <c r="P148" s="87" t="s">
        <v>46</v>
      </c>
      <c r="Q148" s="12"/>
      <c r="R148" s="45"/>
      <c r="S148" s="45"/>
    </row>
    <row r="149" spans="1:19" s="46" customFormat="1" ht="33" customHeight="1" thickBot="1">
      <c r="A149" s="7" t="s">
        <v>58</v>
      </c>
      <c r="B149" s="49" t="s">
        <v>96</v>
      </c>
      <c r="C149" s="49">
        <v>200</v>
      </c>
      <c r="D149" s="49">
        <v>6.05</v>
      </c>
      <c r="E149" s="49">
        <v>1.01</v>
      </c>
      <c r="F149" s="49" t="s">
        <v>64</v>
      </c>
      <c r="G149" s="49">
        <v>120.65</v>
      </c>
      <c r="H149" s="68">
        <v>0.48</v>
      </c>
      <c r="I149" s="48"/>
      <c r="J149" s="68">
        <v>29.4</v>
      </c>
      <c r="K149" s="48"/>
      <c r="L149" s="49">
        <v>92.81</v>
      </c>
      <c r="M149" s="49">
        <v>208.81</v>
      </c>
      <c r="N149" s="49">
        <v>60.64</v>
      </c>
      <c r="O149" s="49">
        <v>4.6</v>
      </c>
      <c r="P149" s="87">
        <f>D152/D152</f>
        <v>1</v>
      </c>
      <c r="Q149" s="12"/>
      <c r="R149" s="45"/>
      <c r="S149" s="45"/>
    </row>
    <row r="150" spans="1:19" s="46" customFormat="1" ht="40.5" customHeight="1" thickBot="1">
      <c r="A150" s="120"/>
      <c r="B150" s="137" t="s">
        <v>23</v>
      </c>
      <c r="C150" s="125">
        <v>50</v>
      </c>
      <c r="D150" s="126">
        <v>1.65</v>
      </c>
      <c r="E150" s="137">
        <v>1.71</v>
      </c>
      <c r="F150" s="126">
        <v>7.51</v>
      </c>
      <c r="G150" s="48">
        <v>39.15</v>
      </c>
      <c r="H150" s="126">
        <v>0.075</v>
      </c>
      <c r="I150" s="137"/>
      <c r="J150" s="126">
        <v>0.45</v>
      </c>
      <c r="K150" s="137"/>
      <c r="L150" s="126">
        <v>7.87</v>
      </c>
      <c r="M150" s="125">
        <v>35.55</v>
      </c>
      <c r="N150" s="137">
        <v>10.57</v>
      </c>
      <c r="O150" s="125">
        <v>0.88</v>
      </c>
      <c r="P150" s="87" t="s">
        <v>47</v>
      </c>
      <c r="Q150" s="12"/>
      <c r="R150" s="45"/>
      <c r="S150" s="45"/>
    </row>
    <row r="151" spans="1:19" s="46" customFormat="1" ht="21.75" customHeight="1" thickBot="1">
      <c r="A151" s="120" t="s">
        <v>109</v>
      </c>
      <c r="B151" s="48" t="s">
        <v>132</v>
      </c>
      <c r="C151" s="125">
        <v>80</v>
      </c>
      <c r="D151" s="138">
        <v>4.5</v>
      </c>
      <c r="E151" s="48">
        <v>7.8</v>
      </c>
      <c r="F151" s="49">
        <v>36.2</v>
      </c>
      <c r="G151" s="125">
        <v>133</v>
      </c>
      <c r="H151" s="126">
        <v>0.06</v>
      </c>
      <c r="I151" s="48">
        <v>0</v>
      </c>
      <c r="J151" s="126">
        <v>0.05</v>
      </c>
      <c r="K151" s="48">
        <v>0.7</v>
      </c>
      <c r="L151" s="48">
        <v>9</v>
      </c>
      <c r="M151" s="125">
        <v>35</v>
      </c>
      <c r="N151" s="48">
        <v>6</v>
      </c>
      <c r="O151" s="125">
        <v>0.5</v>
      </c>
      <c r="P151" s="87">
        <f>E152/D152</f>
        <v>0.990268456375839</v>
      </c>
      <c r="Q151" s="53"/>
      <c r="R151" s="45"/>
      <c r="S151" s="45"/>
    </row>
    <row r="152" spans="1:21" s="46" customFormat="1" ht="21" thickBot="1">
      <c r="A152" s="7"/>
      <c r="B152" s="67" t="s">
        <v>24</v>
      </c>
      <c r="C152" s="111">
        <f>SUM(C145:C151)</f>
        <v>670</v>
      </c>
      <c r="D152" s="111">
        <f aca="true" t="shared" si="16" ref="D152:O152">SUM(D145:D151)</f>
        <v>29.799999999999997</v>
      </c>
      <c r="E152" s="111">
        <f t="shared" si="16"/>
        <v>29.51</v>
      </c>
      <c r="F152" s="111">
        <f t="shared" si="16"/>
        <v>118.69000000000001</v>
      </c>
      <c r="G152" s="111">
        <f t="shared" si="16"/>
        <v>768.55</v>
      </c>
      <c r="H152" s="111">
        <f t="shared" si="16"/>
        <v>1.46</v>
      </c>
      <c r="I152" s="111">
        <f t="shared" si="16"/>
        <v>43</v>
      </c>
      <c r="J152" s="111">
        <f t="shared" si="16"/>
        <v>80.977</v>
      </c>
      <c r="K152" s="111">
        <f t="shared" si="16"/>
        <v>1.0499999999999998</v>
      </c>
      <c r="L152" s="111">
        <f t="shared" si="16"/>
        <v>260.42</v>
      </c>
      <c r="M152" s="111">
        <f t="shared" si="16"/>
        <v>494.71</v>
      </c>
      <c r="N152" s="111">
        <f t="shared" si="16"/>
        <v>156.32</v>
      </c>
      <c r="O152" s="111">
        <f t="shared" si="16"/>
        <v>10.03</v>
      </c>
      <c r="P152" s="87"/>
      <c r="Q152" s="52"/>
      <c r="R152" s="45"/>
      <c r="S152" s="45"/>
      <c r="T152" s="45"/>
      <c r="U152" s="45"/>
    </row>
    <row r="153" spans="1:21" s="46" customFormat="1" ht="21" thickBot="1">
      <c r="A153" s="123"/>
      <c r="B153" s="15" t="s">
        <v>26</v>
      </c>
      <c r="C153" s="124">
        <f>C142+C152</f>
        <v>1065</v>
      </c>
      <c r="D153" s="15">
        <f aca="true" t="shared" si="17" ref="D153:O153">D142+D152</f>
        <v>47.629999999999995</v>
      </c>
      <c r="E153" s="124">
        <f t="shared" si="17"/>
        <v>44.01</v>
      </c>
      <c r="F153" s="15">
        <f t="shared" si="17"/>
        <v>192.66000000000003</v>
      </c>
      <c r="G153" s="124">
        <f t="shared" si="17"/>
        <v>1319.03</v>
      </c>
      <c r="H153" s="15">
        <f t="shared" si="17"/>
        <v>1.681</v>
      </c>
      <c r="I153" s="124">
        <f t="shared" si="17"/>
        <v>55.629999999999995</v>
      </c>
      <c r="J153" s="15">
        <f t="shared" si="17"/>
        <v>131.987</v>
      </c>
      <c r="K153" s="124">
        <f t="shared" si="17"/>
        <v>1.0499999999999998</v>
      </c>
      <c r="L153" s="15">
        <f t="shared" si="17"/>
        <v>356.58000000000004</v>
      </c>
      <c r="M153" s="124">
        <f t="shared" si="17"/>
        <v>662.0999999999999</v>
      </c>
      <c r="N153" s="15">
        <f t="shared" si="17"/>
        <v>202.41</v>
      </c>
      <c r="O153" s="124">
        <f t="shared" si="17"/>
        <v>13.5</v>
      </c>
      <c r="P153" s="87"/>
      <c r="Q153" s="22"/>
      <c r="R153" s="4"/>
      <c r="S153" s="4"/>
      <c r="T153" s="45"/>
      <c r="U153" s="45"/>
    </row>
    <row r="154" spans="1:19" ht="39" customHeight="1">
      <c r="A154" s="43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88" t="s">
        <v>48</v>
      </c>
      <c r="Q154" s="22"/>
      <c r="R154" s="23"/>
      <c r="S154" s="23"/>
    </row>
    <row r="155" spans="1:19" s="25" customFormat="1" ht="26.25" customHeight="1">
      <c r="A155" s="43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89">
        <f>F152/D152</f>
        <v>3.982885906040269</v>
      </c>
      <c r="Q155" s="22"/>
      <c r="R155" s="23"/>
      <c r="S155" s="23"/>
    </row>
    <row r="156" spans="1:19" s="25" customFormat="1" ht="26.25" customHeight="1">
      <c r="A156" s="4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95"/>
      <c r="Q156" s="22"/>
      <c r="R156" s="3"/>
      <c r="S156" s="3"/>
    </row>
    <row r="157" spans="1:20" ht="26.25" customHeight="1">
      <c r="A157" s="43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95"/>
      <c r="Q157" s="30"/>
      <c r="R157" s="23"/>
      <c r="S157" s="23"/>
      <c r="T157" s="3"/>
    </row>
    <row r="158" spans="1:19" s="25" customFormat="1" ht="26.25" customHeight="1">
      <c r="A158" s="46"/>
      <c r="B158" s="44"/>
      <c r="C158" s="53"/>
      <c r="D158" s="53"/>
      <c r="E158" s="53"/>
      <c r="F158" s="53"/>
      <c r="G158" s="44"/>
      <c r="H158" s="53"/>
      <c r="I158" s="53"/>
      <c r="J158" s="53"/>
      <c r="K158" s="53"/>
      <c r="L158" s="53"/>
      <c r="M158" s="53"/>
      <c r="N158" s="53"/>
      <c r="O158" s="53"/>
      <c r="P158" s="91"/>
      <c r="Q158" s="30"/>
      <c r="R158" s="23"/>
      <c r="S158" s="23"/>
    </row>
    <row r="159" spans="1:19" s="25" customFormat="1" ht="26.25" customHeight="1">
      <c r="A159" s="46"/>
      <c r="B159" s="44"/>
      <c r="C159" s="53"/>
      <c r="D159" s="53"/>
      <c r="E159" s="53"/>
      <c r="F159" s="53"/>
      <c r="G159" s="44"/>
      <c r="H159" s="53"/>
      <c r="I159" s="53"/>
      <c r="J159" s="53"/>
      <c r="K159" s="53"/>
      <c r="L159" s="53"/>
      <c r="M159" s="53"/>
      <c r="N159" s="53"/>
      <c r="O159" s="53"/>
      <c r="P159" s="92"/>
      <c r="Q159" s="30"/>
      <c r="R159" s="23"/>
      <c r="S159" s="23"/>
    </row>
    <row r="160" spans="1:19" s="25" customFormat="1" ht="26.25" customHeight="1">
      <c r="A160" s="46"/>
      <c r="B160" s="44"/>
      <c r="C160" s="53"/>
      <c r="D160" s="53"/>
      <c r="E160" s="53"/>
      <c r="F160" s="53"/>
      <c r="G160" s="44" t="s">
        <v>38</v>
      </c>
      <c r="H160" s="53"/>
      <c r="I160" s="53"/>
      <c r="J160" s="53"/>
      <c r="K160" s="53"/>
      <c r="L160" s="53"/>
      <c r="M160" s="53"/>
      <c r="N160" s="53"/>
      <c r="O160" s="53"/>
      <c r="P160" s="92"/>
      <c r="Q160" s="18"/>
      <c r="R160" s="4"/>
      <c r="S160" s="4"/>
    </row>
    <row r="161" spans="1:19" s="25" customFormat="1" ht="26.25" customHeight="1">
      <c r="A161" s="46"/>
      <c r="B161" s="44"/>
      <c r="C161" s="53"/>
      <c r="D161" s="53"/>
      <c r="E161" s="53"/>
      <c r="F161" s="53"/>
      <c r="G161" s="44"/>
      <c r="H161" s="53"/>
      <c r="I161" s="53"/>
      <c r="J161" s="53"/>
      <c r="K161" s="53"/>
      <c r="L161" s="53"/>
      <c r="M161" s="53"/>
      <c r="N161" s="53"/>
      <c r="O161" s="53"/>
      <c r="P161" s="92"/>
      <c r="Q161" s="18"/>
      <c r="R161" s="4"/>
      <c r="S161" s="4"/>
    </row>
    <row r="162" spans="1:19" s="25" customFormat="1" ht="26.25" customHeight="1">
      <c r="A162" s="52"/>
      <c r="B162" s="85" t="s">
        <v>29</v>
      </c>
      <c r="C162" s="52" t="s">
        <v>29</v>
      </c>
      <c r="D162" s="52"/>
      <c r="E162" s="52"/>
      <c r="F162" s="52" t="s">
        <v>29</v>
      </c>
      <c r="G162" s="13" t="s">
        <v>22</v>
      </c>
      <c r="H162" s="52"/>
      <c r="I162" s="52"/>
      <c r="J162" s="52"/>
      <c r="K162" s="52"/>
      <c r="L162" s="52"/>
      <c r="M162" s="52"/>
      <c r="N162" s="52"/>
      <c r="O162" s="52"/>
      <c r="P162" s="92"/>
      <c r="Q162" s="18"/>
      <c r="R162" s="4"/>
      <c r="S162" s="4"/>
    </row>
    <row r="163" spans="1:19" s="25" customFormat="1" ht="42.75" customHeight="1" thickBot="1">
      <c r="A163" s="52"/>
      <c r="B163" s="85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89">
        <f>G170/P173*100</f>
        <v>25.026793293718168</v>
      </c>
      <c r="Q163" s="18"/>
      <c r="R163" s="4"/>
      <c r="S163" s="4"/>
    </row>
    <row r="164" spans="1:19" s="25" customFormat="1" ht="42.75" customHeight="1" thickBot="1">
      <c r="A164" s="127" t="s">
        <v>115</v>
      </c>
      <c r="B164" s="68" t="s">
        <v>128</v>
      </c>
      <c r="C164" s="127">
        <v>50</v>
      </c>
      <c r="D164" s="128">
        <v>16.24</v>
      </c>
      <c r="E164" s="127">
        <v>15.81</v>
      </c>
      <c r="F164" s="128">
        <v>45.12</v>
      </c>
      <c r="G164" s="127">
        <v>281.55</v>
      </c>
      <c r="H164" s="128">
        <v>0.215</v>
      </c>
      <c r="I164" s="127">
        <v>5.76</v>
      </c>
      <c r="J164" s="128">
        <v>5.52</v>
      </c>
      <c r="K164" s="127">
        <v>0.46</v>
      </c>
      <c r="L164" s="128">
        <v>25.6</v>
      </c>
      <c r="M164" s="127">
        <v>213.6</v>
      </c>
      <c r="N164" s="128">
        <v>21.8</v>
      </c>
      <c r="O164" s="127">
        <v>4.91</v>
      </c>
      <c r="P164" s="87" t="s">
        <v>46</v>
      </c>
      <c r="Q164" s="18"/>
      <c r="R164" s="4"/>
      <c r="S164" s="4"/>
    </row>
    <row r="165" spans="1:19" ht="34.5" customHeight="1" thickBot="1">
      <c r="A165" s="78" t="s">
        <v>53</v>
      </c>
      <c r="B165" s="8" t="s">
        <v>86</v>
      </c>
      <c r="C165" s="8">
        <v>100</v>
      </c>
      <c r="D165" s="79">
        <v>5.51</v>
      </c>
      <c r="E165" s="8">
        <v>4.51</v>
      </c>
      <c r="F165" s="8">
        <v>16.44</v>
      </c>
      <c r="G165" s="8">
        <v>108.45</v>
      </c>
      <c r="H165" s="8">
        <v>0.055</v>
      </c>
      <c r="I165" s="8"/>
      <c r="J165" s="8" t="s">
        <v>29</v>
      </c>
      <c r="K165" s="8"/>
      <c r="L165" s="79">
        <v>4.86</v>
      </c>
      <c r="M165" s="79">
        <v>37.17</v>
      </c>
      <c r="N165" s="8">
        <v>21.12</v>
      </c>
      <c r="O165" s="8">
        <v>1.1</v>
      </c>
      <c r="P165" s="87">
        <f>D170/D170</f>
        <v>1</v>
      </c>
      <c r="Q165" s="22"/>
      <c r="R165" s="23"/>
      <c r="S165" s="23"/>
    </row>
    <row r="166" spans="1:19" s="25" customFormat="1" ht="39" customHeight="1" thickBot="1">
      <c r="A166" s="24" t="s">
        <v>50</v>
      </c>
      <c r="B166" s="5" t="s">
        <v>49</v>
      </c>
      <c r="C166" s="5">
        <v>30</v>
      </c>
      <c r="D166" s="8">
        <v>0.43</v>
      </c>
      <c r="E166" s="8">
        <v>0.72</v>
      </c>
      <c r="F166" s="8">
        <v>2.78</v>
      </c>
      <c r="G166" s="8">
        <v>19.41</v>
      </c>
      <c r="H166" s="8">
        <v>0.007</v>
      </c>
      <c r="I166" s="8">
        <v>0.8</v>
      </c>
      <c r="J166" s="8">
        <v>0.006</v>
      </c>
      <c r="K166" s="8">
        <v>0.081</v>
      </c>
      <c r="L166" s="8">
        <v>2.94</v>
      </c>
      <c r="M166" s="8">
        <v>8.04</v>
      </c>
      <c r="N166" s="64">
        <v>4.14</v>
      </c>
      <c r="O166" s="76">
        <v>0.17</v>
      </c>
      <c r="P166" s="87" t="s">
        <v>47</v>
      </c>
      <c r="Q166" s="22"/>
      <c r="R166" s="23"/>
      <c r="S166" s="23"/>
    </row>
    <row r="167" spans="1:19" s="25" customFormat="1" ht="38.25" customHeight="1" thickBot="1">
      <c r="A167" s="7" t="s">
        <v>53</v>
      </c>
      <c r="B167" s="64" t="s">
        <v>87</v>
      </c>
      <c r="C167" s="7">
        <v>10</v>
      </c>
      <c r="D167" s="64">
        <v>1.4</v>
      </c>
      <c r="E167" s="7">
        <v>3.8</v>
      </c>
      <c r="F167" s="64">
        <v>3.7</v>
      </c>
      <c r="G167" s="7">
        <v>55</v>
      </c>
      <c r="H167" s="64">
        <v>0.02</v>
      </c>
      <c r="I167" s="7">
        <v>21.2</v>
      </c>
      <c r="J167" s="64">
        <v>0.03</v>
      </c>
      <c r="K167" s="7">
        <v>0.1</v>
      </c>
      <c r="L167" s="104">
        <v>37</v>
      </c>
      <c r="M167" s="78">
        <v>24</v>
      </c>
      <c r="N167" s="64">
        <v>13</v>
      </c>
      <c r="O167" s="7">
        <v>0.6</v>
      </c>
      <c r="P167" s="87">
        <f>E170/D170</f>
        <v>1.0251812285387258</v>
      </c>
      <c r="Q167" s="22"/>
      <c r="R167" s="23"/>
      <c r="S167" s="23"/>
    </row>
    <row r="168" spans="1:19" s="25" customFormat="1" ht="39.75" customHeight="1" thickBot="1">
      <c r="A168" s="24" t="s">
        <v>135</v>
      </c>
      <c r="B168" s="5" t="s">
        <v>134</v>
      </c>
      <c r="C168" s="5">
        <v>200</v>
      </c>
      <c r="D168" s="5">
        <v>0.4</v>
      </c>
      <c r="E168" s="5">
        <v>0.27</v>
      </c>
      <c r="F168" s="5">
        <v>17.2</v>
      </c>
      <c r="G168" s="5">
        <v>72.8</v>
      </c>
      <c r="H168" s="5">
        <v>0.01</v>
      </c>
      <c r="I168" s="5">
        <v>100</v>
      </c>
      <c r="J168" s="71"/>
      <c r="K168" s="24" t="s">
        <v>29</v>
      </c>
      <c r="L168" s="129">
        <v>7.73</v>
      </c>
      <c r="M168" s="130">
        <v>2.13</v>
      </c>
      <c r="N168" s="71">
        <v>2.67</v>
      </c>
      <c r="O168" s="24">
        <v>0.53</v>
      </c>
      <c r="P168" s="88" t="s">
        <v>48</v>
      </c>
      <c r="Q168" s="22"/>
      <c r="R168" s="23"/>
      <c r="S168" s="23"/>
    </row>
    <row r="169" spans="1:19" s="25" customFormat="1" ht="26.25" customHeight="1" thickBot="1">
      <c r="A169" s="7"/>
      <c r="B169" s="8" t="s">
        <v>42</v>
      </c>
      <c r="C169" s="8">
        <v>25</v>
      </c>
      <c r="D169" s="8">
        <v>2.23</v>
      </c>
      <c r="E169" s="8">
        <v>1.76</v>
      </c>
      <c r="F169" s="8">
        <v>19.71</v>
      </c>
      <c r="G169" s="8">
        <v>91.73</v>
      </c>
      <c r="H169" s="8">
        <v>0.046</v>
      </c>
      <c r="I169" s="8"/>
      <c r="J169" s="8"/>
      <c r="K169" s="8"/>
      <c r="L169" s="79">
        <v>9.17</v>
      </c>
      <c r="M169" s="79">
        <v>42.29</v>
      </c>
      <c r="N169" s="64">
        <v>9.98</v>
      </c>
      <c r="O169" s="7">
        <v>1.24</v>
      </c>
      <c r="P169" s="89">
        <f>F170/D170</f>
        <v>4.004196871423122</v>
      </c>
      <c r="Q169" s="22"/>
      <c r="R169" s="23"/>
      <c r="S169" s="23"/>
    </row>
    <row r="170" spans="1:19" s="25" customFormat="1" ht="26.25" customHeight="1" thickBot="1">
      <c r="A170" s="7"/>
      <c r="B170" s="28" t="s">
        <v>24</v>
      </c>
      <c r="C170" s="28">
        <f aca="true" t="shared" si="18" ref="C170:O170">SUM(C164:C169)</f>
        <v>415</v>
      </c>
      <c r="D170" s="28">
        <f t="shared" si="18"/>
        <v>26.209999999999997</v>
      </c>
      <c r="E170" s="28">
        <f t="shared" si="18"/>
        <v>26.87</v>
      </c>
      <c r="F170" s="28">
        <f t="shared" si="18"/>
        <v>104.95000000000002</v>
      </c>
      <c r="G170" s="28">
        <f t="shared" si="18"/>
        <v>628.94</v>
      </c>
      <c r="H170" s="28">
        <f t="shared" si="18"/>
        <v>0.35300000000000004</v>
      </c>
      <c r="I170" s="28">
        <f t="shared" si="18"/>
        <v>127.75999999999999</v>
      </c>
      <c r="J170" s="28">
        <f t="shared" si="18"/>
        <v>5.556</v>
      </c>
      <c r="K170" s="28">
        <f t="shared" si="18"/>
        <v>0.641</v>
      </c>
      <c r="L170" s="28">
        <f t="shared" si="18"/>
        <v>87.30000000000001</v>
      </c>
      <c r="M170" s="28">
        <f t="shared" si="18"/>
        <v>327.23</v>
      </c>
      <c r="N170" s="28">
        <f t="shared" si="18"/>
        <v>72.71000000000001</v>
      </c>
      <c r="O170" s="28">
        <f t="shared" si="18"/>
        <v>8.549999999999999</v>
      </c>
      <c r="P170" s="89"/>
      <c r="Q170" s="22"/>
      <c r="R170" s="23"/>
      <c r="S170" s="23"/>
    </row>
    <row r="171" spans="1:19" s="25" customFormat="1" ht="40.5" customHeight="1">
      <c r="A171" s="22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89"/>
      <c r="Q171" s="22"/>
      <c r="R171" s="23"/>
      <c r="S171" s="23"/>
    </row>
    <row r="172" spans="1:19" s="25" customFormat="1" ht="45" customHeight="1" thickBot="1">
      <c r="A172" s="2"/>
      <c r="B172" s="12"/>
      <c r="C172" s="18"/>
      <c r="D172" s="18"/>
      <c r="E172" s="18"/>
      <c r="F172" s="18"/>
      <c r="G172" s="18" t="s">
        <v>44</v>
      </c>
      <c r="H172" s="18"/>
      <c r="I172" s="18"/>
      <c r="J172" s="18"/>
      <c r="K172" s="18"/>
      <c r="L172" s="18"/>
      <c r="M172" s="18"/>
      <c r="N172" s="18"/>
      <c r="O172" s="18"/>
      <c r="P172" s="89"/>
      <c r="Q172" s="56"/>
      <c r="R172" s="45"/>
      <c r="S172" s="45"/>
    </row>
    <row r="173" spans="1:19" s="46" customFormat="1" ht="39.75" customHeight="1" thickBot="1">
      <c r="A173" s="7" t="s">
        <v>93</v>
      </c>
      <c r="B173" s="8" t="s">
        <v>94</v>
      </c>
      <c r="C173" s="8">
        <v>150</v>
      </c>
      <c r="D173" s="8">
        <v>2.8</v>
      </c>
      <c r="E173" s="8">
        <v>5.33</v>
      </c>
      <c r="F173" s="8">
        <v>4.97</v>
      </c>
      <c r="G173" s="8">
        <v>77.43</v>
      </c>
      <c r="H173" s="8">
        <v>0.086</v>
      </c>
      <c r="I173" s="8">
        <v>10.71</v>
      </c>
      <c r="J173" s="8">
        <v>0.02</v>
      </c>
      <c r="K173" s="8">
        <v>0.06</v>
      </c>
      <c r="L173" s="8">
        <v>60.85</v>
      </c>
      <c r="M173" s="8">
        <v>200.45</v>
      </c>
      <c r="N173" s="64">
        <v>29.3</v>
      </c>
      <c r="O173" s="7">
        <v>0.87</v>
      </c>
      <c r="P173" s="92">
        <f>G182*100/60</f>
        <v>2513.0666666666666</v>
      </c>
      <c r="Q173" s="12"/>
      <c r="R173" s="45"/>
      <c r="S173" s="45"/>
    </row>
    <row r="174" spans="1:19" s="46" customFormat="1" ht="21.75" customHeight="1" thickBot="1">
      <c r="A174" s="127" t="s">
        <v>115</v>
      </c>
      <c r="B174" s="68" t="s">
        <v>128</v>
      </c>
      <c r="C174" s="127">
        <v>50</v>
      </c>
      <c r="D174" s="128">
        <v>8.84</v>
      </c>
      <c r="E174" s="127">
        <v>8.36</v>
      </c>
      <c r="F174" s="128">
        <v>18.44</v>
      </c>
      <c r="G174" s="127">
        <v>176.55</v>
      </c>
      <c r="H174" s="128">
        <v>0.2</v>
      </c>
      <c r="I174" s="127">
        <v>5.76</v>
      </c>
      <c r="J174" s="128">
        <v>5.52</v>
      </c>
      <c r="K174" s="127">
        <v>0.11</v>
      </c>
      <c r="L174" s="128">
        <v>17.6</v>
      </c>
      <c r="M174" s="127">
        <v>213.6</v>
      </c>
      <c r="N174" s="128">
        <v>16.8</v>
      </c>
      <c r="O174" s="127">
        <v>4.16</v>
      </c>
      <c r="P174" s="87">
        <f>G181/P173*100</f>
        <v>34.97320670628184</v>
      </c>
      <c r="Q174" s="12"/>
      <c r="R174" s="45"/>
      <c r="S174" s="45"/>
    </row>
    <row r="175" spans="1:19" s="46" customFormat="1" ht="31.5" customHeight="1" thickBot="1">
      <c r="A175" s="24" t="s">
        <v>53</v>
      </c>
      <c r="B175" s="8" t="s">
        <v>86</v>
      </c>
      <c r="C175" s="5">
        <v>100</v>
      </c>
      <c r="D175" s="5">
        <v>5.51</v>
      </c>
      <c r="E175" s="5">
        <v>4.51</v>
      </c>
      <c r="F175" s="5">
        <v>26.44</v>
      </c>
      <c r="G175" s="5">
        <v>108.45</v>
      </c>
      <c r="H175" s="5">
        <v>0.055</v>
      </c>
      <c r="I175" s="5"/>
      <c r="J175" s="5" t="s">
        <v>29</v>
      </c>
      <c r="K175" s="5"/>
      <c r="L175" s="5">
        <v>4.86</v>
      </c>
      <c r="M175" s="5">
        <v>37.17</v>
      </c>
      <c r="N175" s="71">
        <v>21.12</v>
      </c>
      <c r="O175" s="77">
        <v>1.1</v>
      </c>
      <c r="P175" s="87" t="s">
        <v>46</v>
      </c>
      <c r="Q175" s="52"/>
      <c r="R175" s="45"/>
      <c r="S175" s="45"/>
    </row>
    <row r="176" spans="1:19" s="46" customFormat="1" ht="37.5" customHeight="1" thickBot="1">
      <c r="A176" s="7" t="s">
        <v>50</v>
      </c>
      <c r="B176" s="8" t="s">
        <v>49</v>
      </c>
      <c r="C176" s="8">
        <v>30</v>
      </c>
      <c r="D176" s="8">
        <v>0.43</v>
      </c>
      <c r="E176" s="8">
        <v>0.72</v>
      </c>
      <c r="F176" s="8">
        <v>2.78</v>
      </c>
      <c r="G176" s="8">
        <v>19.41</v>
      </c>
      <c r="H176" s="8">
        <v>0.007</v>
      </c>
      <c r="I176" s="8">
        <v>0.8</v>
      </c>
      <c r="J176" s="8">
        <v>0.006</v>
      </c>
      <c r="K176" s="8">
        <v>0.081</v>
      </c>
      <c r="L176" s="8">
        <v>2.94</v>
      </c>
      <c r="M176" s="8">
        <v>8.04</v>
      </c>
      <c r="N176" s="64">
        <v>4.14</v>
      </c>
      <c r="O176" s="76">
        <v>0.17</v>
      </c>
      <c r="P176" s="87">
        <f>D181/D181</f>
        <v>1</v>
      </c>
      <c r="Q176" s="52"/>
      <c r="R176" s="45"/>
      <c r="S176" s="45"/>
    </row>
    <row r="177" spans="1:19" s="46" customFormat="1" ht="34.5" customHeight="1" thickBot="1">
      <c r="A177" s="7" t="s">
        <v>53</v>
      </c>
      <c r="B177" s="8" t="s">
        <v>87</v>
      </c>
      <c r="C177" s="8">
        <v>10</v>
      </c>
      <c r="D177" s="5">
        <v>0.7</v>
      </c>
      <c r="E177" s="5">
        <v>1.85</v>
      </c>
      <c r="F177" s="5">
        <v>1.85</v>
      </c>
      <c r="G177" s="5">
        <v>27.5</v>
      </c>
      <c r="H177" s="5">
        <v>0.01</v>
      </c>
      <c r="I177" s="5">
        <v>10.6</v>
      </c>
      <c r="J177" s="5">
        <v>0.015</v>
      </c>
      <c r="K177" s="5">
        <v>0.05</v>
      </c>
      <c r="L177" s="5">
        <v>18.5</v>
      </c>
      <c r="M177" s="5">
        <v>12</v>
      </c>
      <c r="N177" s="71">
        <v>6.5</v>
      </c>
      <c r="O177" s="77">
        <v>0.3</v>
      </c>
      <c r="P177" s="87" t="s">
        <v>47</v>
      </c>
      <c r="Q177" s="52"/>
      <c r="R177" s="45"/>
      <c r="S177" s="45"/>
    </row>
    <row r="178" spans="1:19" s="46" customFormat="1" ht="40.5" customHeight="1" thickBot="1">
      <c r="A178" s="48" t="s">
        <v>52</v>
      </c>
      <c r="B178" s="49" t="s">
        <v>28</v>
      </c>
      <c r="C178" s="8">
        <v>200</v>
      </c>
      <c r="D178" s="8">
        <v>0.4</v>
      </c>
      <c r="E178" s="8">
        <v>0.27</v>
      </c>
      <c r="F178" s="8">
        <v>17.2</v>
      </c>
      <c r="G178" s="8">
        <v>72.8</v>
      </c>
      <c r="H178" s="8">
        <v>0.01</v>
      </c>
      <c r="I178" s="8">
        <v>100</v>
      </c>
      <c r="J178" s="8"/>
      <c r="K178" s="8" t="s">
        <v>29</v>
      </c>
      <c r="L178" s="8">
        <v>7.73</v>
      </c>
      <c r="M178" s="8">
        <v>2.13</v>
      </c>
      <c r="N178" s="8">
        <v>2.67</v>
      </c>
      <c r="O178" s="7">
        <v>0.53</v>
      </c>
      <c r="P178" s="87">
        <f>E181/D181</f>
        <v>1.0000000000000002</v>
      </c>
      <c r="Q178" s="52"/>
      <c r="R178" s="45"/>
      <c r="S178" s="45"/>
    </row>
    <row r="179" spans="1:19" s="46" customFormat="1" ht="27.75" customHeight="1" thickBot="1">
      <c r="A179" s="7"/>
      <c r="B179" s="8" t="s">
        <v>23</v>
      </c>
      <c r="C179" s="8">
        <v>50</v>
      </c>
      <c r="D179" s="8">
        <v>3.06</v>
      </c>
      <c r="E179" s="8">
        <v>0.2</v>
      </c>
      <c r="F179" s="8">
        <v>9.66</v>
      </c>
      <c r="G179" s="8">
        <v>46.76</v>
      </c>
      <c r="H179" s="8">
        <v>0.02</v>
      </c>
      <c r="I179" s="8"/>
      <c r="J179" s="8"/>
      <c r="K179" s="8">
        <v>0.26</v>
      </c>
      <c r="L179" s="8">
        <v>4.6</v>
      </c>
      <c r="M179" s="8">
        <v>17.4</v>
      </c>
      <c r="N179" s="8">
        <v>6.6</v>
      </c>
      <c r="O179" s="8">
        <v>0.22</v>
      </c>
      <c r="P179" s="87" t="s">
        <v>48</v>
      </c>
      <c r="Q179" s="22"/>
      <c r="R179" s="4"/>
      <c r="S179" s="4"/>
    </row>
    <row r="180" spans="1:17" ht="24" customHeight="1" thickBot="1">
      <c r="A180" s="48" t="s">
        <v>120</v>
      </c>
      <c r="B180" s="8" t="s">
        <v>119</v>
      </c>
      <c r="C180" s="49">
        <v>20</v>
      </c>
      <c r="D180" s="49">
        <v>2.8</v>
      </c>
      <c r="E180" s="49">
        <v>3.3</v>
      </c>
      <c r="F180" s="49">
        <v>17.3</v>
      </c>
      <c r="G180" s="49">
        <v>350</v>
      </c>
      <c r="H180" s="49">
        <v>0.03</v>
      </c>
      <c r="I180" s="49">
        <v>0</v>
      </c>
      <c r="J180" s="49">
        <v>0</v>
      </c>
      <c r="K180" s="49">
        <v>0.7</v>
      </c>
      <c r="L180" s="49">
        <v>16</v>
      </c>
      <c r="M180" s="49">
        <v>36</v>
      </c>
      <c r="N180" s="49">
        <v>10</v>
      </c>
      <c r="O180" s="48">
        <v>1.5</v>
      </c>
      <c r="P180" s="87">
        <f>F181/D181</f>
        <v>4.0195599022004895</v>
      </c>
      <c r="Q180" s="22"/>
    </row>
    <row r="181" spans="1:19" ht="35.25" customHeight="1" thickBot="1">
      <c r="A181" s="7"/>
      <c r="B181" s="28" t="s">
        <v>24</v>
      </c>
      <c r="C181" s="28">
        <f>SUM(C173:C180)</f>
        <v>610</v>
      </c>
      <c r="D181" s="28">
        <f aca="true" t="shared" si="19" ref="D181:O181">SUM(D173:D180)</f>
        <v>24.539999999999996</v>
      </c>
      <c r="E181" s="28">
        <f t="shared" si="19"/>
        <v>24.54</v>
      </c>
      <c r="F181" s="28">
        <f t="shared" si="19"/>
        <v>98.64</v>
      </c>
      <c r="G181" s="28">
        <f t="shared" si="19"/>
        <v>878.9000000000001</v>
      </c>
      <c r="H181" s="28">
        <f t="shared" si="19"/>
        <v>0.41800000000000004</v>
      </c>
      <c r="I181" s="28">
        <f t="shared" si="19"/>
        <v>127.87</v>
      </c>
      <c r="J181" s="28">
        <f t="shared" si="19"/>
        <v>5.560999999999999</v>
      </c>
      <c r="K181" s="28">
        <f t="shared" si="19"/>
        <v>1.261</v>
      </c>
      <c r="L181" s="28">
        <f t="shared" si="19"/>
        <v>133.07999999999998</v>
      </c>
      <c r="M181" s="28">
        <f t="shared" si="19"/>
        <v>526.79</v>
      </c>
      <c r="N181" s="28">
        <f t="shared" si="19"/>
        <v>97.13</v>
      </c>
      <c r="O181" s="111">
        <f t="shared" si="19"/>
        <v>8.850000000000001</v>
      </c>
      <c r="P181" s="88"/>
      <c r="Q181" s="64"/>
      <c r="R181" s="42"/>
      <c r="S181" s="42"/>
    </row>
    <row r="182" spans="1:19" s="42" customFormat="1" ht="24" customHeight="1" thickBot="1">
      <c r="A182" s="48"/>
      <c r="B182" s="51" t="s">
        <v>26</v>
      </c>
      <c r="C182" s="51">
        <f>C170+C181</f>
        <v>1025</v>
      </c>
      <c r="D182" s="51">
        <f aca="true" t="shared" si="20" ref="D182:O182">D170+D181</f>
        <v>50.74999999999999</v>
      </c>
      <c r="E182" s="51">
        <f t="shared" si="20"/>
        <v>51.41</v>
      </c>
      <c r="F182" s="51">
        <f t="shared" si="20"/>
        <v>203.59000000000003</v>
      </c>
      <c r="G182" s="51">
        <f t="shared" si="20"/>
        <v>1507.8400000000001</v>
      </c>
      <c r="H182" s="51">
        <f t="shared" si="20"/>
        <v>0.7710000000000001</v>
      </c>
      <c r="I182" s="51">
        <f t="shared" si="20"/>
        <v>255.63</v>
      </c>
      <c r="J182" s="51">
        <f t="shared" si="20"/>
        <v>11.116999999999999</v>
      </c>
      <c r="K182" s="51">
        <f t="shared" si="20"/>
        <v>1.902</v>
      </c>
      <c r="L182" s="51">
        <f t="shared" si="20"/>
        <v>220.38</v>
      </c>
      <c r="M182" s="51">
        <f t="shared" si="20"/>
        <v>854.02</v>
      </c>
      <c r="N182" s="51">
        <f t="shared" si="20"/>
        <v>169.84</v>
      </c>
      <c r="O182" s="51">
        <f t="shared" si="20"/>
        <v>17.4</v>
      </c>
      <c r="P182" s="89"/>
      <c r="Q182" s="22"/>
      <c r="R182" s="4"/>
      <c r="S182" s="4"/>
    </row>
    <row r="183" spans="1:19" ht="24" customHeight="1">
      <c r="A183" s="43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87"/>
      <c r="Q183" s="22"/>
      <c r="R183" s="23"/>
      <c r="S183" s="23"/>
    </row>
    <row r="184" spans="1:19" s="25" customFormat="1" ht="24" customHeight="1">
      <c r="A184" s="52"/>
      <c r="B184" s="85"/>
      <c r="C184" s="52"/>
      <c r="D184" s="52"/>
      <c r="E184" s="52"/>
      <c r="F184" s="54"/>
      <c r="G184" s="54" t="s">
        <v>97</v>
      </c>
      <c r="H184" s="52"/>
      <c r="I184" s="52"/>
      <c r="J184" s="52"/>
      <c r="K184" s="52"/>
      <c r="L184" s="52"/>
      <c r="M184" s="52"/>
      <c r="N184" s="52"/>
      <c r="O184" s="52"/>
      <c r="P184" s="87"/>
      <c r="Q184" s="22"/>
      <c r="R184" s="23"/>
      <c r="S184" s="23"/>
    </row>
    <row r="185" spans="1:19" s="25" customFormat="1" ht="24" customHeight="1">
      <c r="A185" s="52"/>
      <c r="B185" s="85"/>
      <c r="C185" s="52"/>
      <c r="D185" s="52"/>
      <c r="E185" s="52"/>
      <c r="F185" s="54"/>
      <c r="G185" s="54"/>
      <c r="H185" s="52"/>
      <c r="I185" s="52"/>
      <c r="J185" s="52"/>
      <c r="K185" s="52"/>
      <c r="L185" s="52"/>
      <c r="M185" s="52"/>
      <c r="N185" s="52"/>
      <c r="O185" s="52"/>
      <c r="P185" s="87"/>
      <c r="Q185" s="22"/>
      <c r="R185" s="23"/>
      <c r="S185" s="23"/>
    </row>
    <row r="186" spans="1:19" s="25" customFormat="1" ht="24" customHeight="1" thickBot="1">
      <c r="A186" s="52"/>
      <c r="B186" s="85"/>
      <c r="C186" s="52"/>
      <c r="D186" s="52"/>
      <c r="E186" s="52"/>
      <c r="F186" s="13"/>
      <c r="G186" s="13" t="s">
        <v>22</v>
      </c>
      <c r="H186" s="52"/>
      <c r="I186" s="52"/>
      <c r="J186" s="52"/>
      <c r="K186" s="52"/>
      <c r="L186" s="52"/>
      <c r="M186" s="52"/>
      <c r="N186" s="52"/>
      <c r="O186" s="52"/>
      <c r="P186" s="87"/>
      <c r="Q186" s="22"/>
      <c r="R186" s="23"/>
      <c r="S186" s="23"/>
    </row>
    <row r="187" spans="1:19" s="25" customFormat="1" ht="24" customHeight="1" thickBot="1">
      <c r="A187" s="7" t="s">
        <v>136</v>
      </c>
      <c r="B187" s="8" t="s">
        <v>137</v>
      </c>
      <c r="C187" s="8">
        <v>60</v>
      </c>
      <c r="D187" s="8">
        <v>9.6</v>
      </c>
      <c r="E187" s="8">
        <v>13.5</v>
      </c>
      <c r="F187" s="8">
        <v>20.1</v>
      </c>
      <c r="G187" s="8">
        <v>226.4</v>
      </c>
      <c r="H187" s="8">
        <v>0.02</v>
      </c>
      <c r="I187" s="8">
        <v>2.3</v>
      </c>
      <c r="J187" s="8">
        <v>0.03</v>
      </c>
      <c r="K187" s="8">
        <v>0.5</v>
      </c>
      <c r="L187" s="79">
        <v>34</v>
      </c>
      <c r="M187" s="79">
        <v>90</v>
      </c>
      <c r="N187" s="64">
        <v>16</v>
      </c>
      <c r="O187" s="7">
        <v>1</v>
      </c>
      <c r="P187" s="89">
        <f>G193/P195*100</f>
        <v>27.61030860905655</v>
      </c>
      <c r="Q187" s="22"/>
      <c r="R187" s="4"/>
      <c r="S187" s="4"/>
    </row>
    <row r="188" spans="1:19" s="25" customFormat="1" ht="41.25" customHeight="1" thickBot="1">
      <c r="A188" s="7">
        <v>199</v>
      </c>
      <c r="B188" s="8" t="s">
        <v>95</v>
      </c>
      <c r="C188" s="8">
        <v>100</v>
      </c>
      <c r="D188" s="8">
        <v>4.35</v>
      </c>
      <c r="E188" s="8">
        <v>5.7</v>
      </c>
      <c r="F188" s="8">
        <v>25.03</v>
      </c>
      <c r="G188" s="8">
        <v>158.24</v>
      </c>
      <c r="H188" s="8">
        <v>0.06</v>
      </c>
      <c r="I188" s="8">
        <v>43.2</v>
      </c>
      <c r="J188" s="8"/>
      <c r="K188" s="8">
        <v>1.87</v>
      </c>
      <c r="L188" s="8">
        <v>113.7</v>
      </c>
      <c r="M188" s="8">
        <v>89.25</v>
      </c>
      <c r="N188" s="64">
        <v>42.9</v>
      </c>
      <c r="O188" s="77">
        <v>3.45</v>
      </c>
      <c r="P188" s="87" t="s">
        <v>46</v>
      </c>
      <c r="Q188" s="22"/>
      <c r="R188" s="4"/>
      <c r="S188" s="4"/>
    </row>
    <row r="189" spans="1:19" s="25" customFormat="1" ht="24" customHeight="1" thickBot="1">
      <c r="A189" s="7" t="s">
        <v>70</v>
      </c>
      <c r="B189" s="8" t="s">
        <v>71</v>
      </c>
      <c r="C189" s="8">
        <v>20</v>
      </c>
      <c r="D189" s="5">
        <v>0.7</v>
      </c>
      <c r="E189" s="5">
        <v>1.85</v>
      </c>
      <c r="F189" s="5">
        <v>1.85</v>
      </c>
      <c r="G189" s="5">
        <v>27.5</v>
      </c>
      <c r="H189" s="5">
        <v>0.01</v>
      </c>
      <c r="I189" s="5">
        <v>10.6</v>
      </c>
      <c r="J189" s="5">
        <v>0.015</v>
      </c>
      <c r="K189" s="5">
        <v>0.05</v>
      </c>
      <c r="L189" s="5">
        <v>18.5</v>
      </c>
      <c r="M189" s="5">
        <v>12</v>
      </c>
      <c r="N189" s="71">
        <v>6.5</v>
      </c>
      <c r="O189" s="77">
        <v>0.3</v>
      </c>
      <c r="P189" s="87">
        <f>D193/D193</f>
        <v>1</v>
      </c>
      <c r="Q189" s="22"/>
      <c r="R189" s="4"/>
      <c r="S189" s="4"/>
    </row>
    <row r="190" spans="1:21" ht="24" customHeight="1" thickBot="1">
      <c r="A190" s="7" t="s">
        <v>57</v>
      </c>
      <c r="B190" s="8" t="s">
        <v>75</v>
      </c>
      <c r="C190" s="8">
        <v>200</v>
      </c>
      <c r="D190" s="8">
        <v>0.3</v>
      </c>
      <c r="E190" s="8">
        <v>0.2</v>
      </c>
      <c r="F190" s="8">
        <v>25.1</v>
      </c>
      <c r="G190" s="8">
        <v>103</v>
      </c>
      <c r="H190" s="8">
        <v>0.01</v>
      </c>
      <c r="I190" s="8">
        <v>3.3</v>
      </c>
      <c r="J190" s="8"/>
      <c r="K190" s="8">
        <v>0.1</v>
      </c>
      <c r="L190" s="8">
        <v>11</v>
      </c>
      <c r="M190" s="8">
        <v>7</v>
      </c>
      <c r="N190" s="64">
        <v>5</v>
      </c>
      <c r="O190" s="76">
        <v>1.2</v>
      </c>
      <c r="P190" s="87" t="s">
        <v>47</v>
      </c>
      <c r="Q190" s="56"/>
      <c r="R190" s="45"/>
      <c r="S190" s="45"/>
      <c r="T190" s="2"/>
      <c r="U190" s="2"/>
    </row>
    <row r="191" spans="1:19" s="46" customFormat="1" ht="39" customHeight="1" thickBot="1">
      <c r="A191" s="120"/>
      <c r="B191" s="48" t="s">
        <v>42</v>
      </c>
      <c r="C191" s="125">
        <v>25</v>
      </c>
      <c r="D191" s="48">
        <v>5.1</v>
      </c>
      <c r="E191" s="125">
        <v>2.8</v>
      </c>
      <c r="F191" s="48">
        <v>15.3</v>
      </c>
      <c r="G191" s="125">
        <v>187</v>
      </c>
      <c r="H191" s="126">
        <v>0.07</v>
      </c>
      <c r="I191" s="48">
        <v>0</v>
      </c>
      <c r="J191" s="126">
        <v>0.02</v>
      </c>
      <c r="K191" s="48">
        <v>0.7</v>
      </c>
      <c r="L191" s="126">
        <v>9</v>
      </c>
      <c r="M191" s="48">
        <v>38</v>
      </c>
      <c r="N191" s="126">
        <v>7</v>
      </c>
      <c r="O191" s="48">
        <v>0.6</v>
      </c>
      <c r="P191" s="87">
        <f>E193/D193</f>
        <v>1.1584380610412928</v>
      </c>
      <c r="Q191" s="12"/>
      <c r="R191" s="45"/>
      <c r="S191" s="45"/>
    </row>
    <row r="192" spans="1:19" s="46" customFormat="1" ht="21.75" customHeight="1" thickBot="1">
      <c r="A192" s="7" t="s">
        <v>111</v>
      </c>
      <c r="B192" s="8" t="s">
        <v>108</v>
      </c>
      <c r="C192" s="8">
        <v>60</v>
      </c>
      <c r="D192" s="8">
        <v>2.23</v>
      </c>
      <c r="E192" s="8">
        <v>1.76</v>
      </c>
      <c r="F192" s="8">
        <v>19.71</v>
      </c>
      <c r="G192" s="8">
        <v>91.73</v>
      </c>
      <c r="H192" s="8">
        <v>0.046</v>
      </c>
      <c r="I192" s="8"/>
      <c r="J192" s="8"/>
      <c r="K192" s="8"/>
      <c r="L192" s="8">
        <v>9.17</v>
      </c>
      <c r="M192" s="8">
        <v>42.29</v>
      </c>
      <c r="N192" s="8">
        <v>9.98</v>
      </c>
      <c r="O192" s="8">
        <v>1.24</v>
      </c>
      <c r="P192" s="88">
        <f>F193/D193</f>
        <v>4.806552962298026</v>
      </c>
      <c r="Q192" s="12"/>
      <c r="R192" s="45"/>
      <c r="S192" s="45"/>
    </row>
    <row r="193" spans="1:19" s="46" customFormat="1" ht="36.75" customHeight="1" thickBot="1">
      <c r="A193" s="7"/>
      <c r="B193" s="28" t="s">
        <v>24</v>
      </c>
      <c r="C193" s="28">
        <f aca="true" t="shared" si="21" ref="C193:O193">SUM(C187:C192)</f>
        <v>465</v>
      </c>
      <c r="D193" s="28">
        <f t="shared" si="21"/>
        <v>22.279999999999998</v>
      </c>
      <c r="E193" s="28">
        <f t="shared" si="21"/>
        <v>25.810000000000002</v>
      </c>
      <c r="F193" s="28">
        <f t="shared" si="21"/>
        <v>107.09</v>
      </c>
      <c r="G193" s="28">
        <f t="shared" si="21"/>
        <v>793.87</v>
      </c>
      <c r="H193" s="28">
        <f t="shared" si="21"/>
        <v>0.21599999999999997</v>
      </c>
      <c r="I193" s="28">
        <f t="shared" si="21"/>
        <v>59.4</v>
      </c>
      <c r="J193" s="28">
        <f t="shared" si="21"/>
        <v>0.065</v>
      </c>
      <c r="K193" s="28">
        <f t="shared" si="21"/>
        <v>3.2199999999999998</v>
      </c>
      <c r="L193" s="28">
        <f t="shared" si="21"/>
        <v>195.36999999999998</v>
      </c>
      <c r="M193" s="28">
        <f t="shared" si="21"/>
        <v>278.54</v>
      </c>
      <c r="N193" s="28">
        <f t="shared" si="21"/>
        <v>87.38000000000001</v>
      </c>
      <c r="O193" s="111">
        <f t="shared" si="21"/>
        <v>7.79</v>
      </c>
      <c r="P193" s="88"/>
      <c r="Q193" s="12"/>
      <c r="R193" s="45"/>
      <c r="S193" s="45"/>
    </row>
    <row r="194" spans="1:19" s="46" customFormat="1" ht="40.5" customHeight="1">
      <c r="A194" s="10"/>
      <c r="B194" s="8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89"/>
      <c r="Q194" s="12"/>
      <c r="R194" s="45"/>
      <c r="S194" s="45"/>
    </row>
    <row r="195" spans="1:19" s="46" customFormat="1" ht="25.5" customHeight="1" thickBot="1">
      <c r="A195" s="10"/>
      <c r="B195" s="86"/>
      <c r="C195" s="10"/>
      <c r="D195" s="10"/>
      <c r="E195" s="10"/>
      <c r="F195" s="2"/>
      <c r="G195" s="13" t="s">
        <v>25</v>
      </c>
      <c r="H195" s="10"/>
      <c r="I195" s="10"/>
      <c r="J195" s="10"/>
      <c r="K195" s="10"/>
      <c r="L195" s="10"/>
      <c r="M195" s="10"/>
      <c r="N195" s="10"/>
      <c r="O195" s="10"/>
      <c r="P195" s="89">
        <f>G204*100/60</f>
        <v>2875.266666666667</v>
      </c>
      <c r="Q195" s="12"/>
      <c r="R195" s="45"/>
      <c r="S195" s="45"/>
    </row>
    <row r="196" spans="1:19" s="46" customFormat="1" ht="43.5" customHeight="1" thickBot="1">
      <c r="A196" s="7">
        <v>113</v>
      </c>
      <c r="B196" s="8" t="s">
        <v>45</v>
      </c>
      <c r="C196" s="8">
        <v>200</v>
      </c>
      <c r="D196" s="8">
        <v>8.23</v>
      </c>
      <c r="E196" s="8">
        <v>3.03</v>
      </c>
      <c r="F196" s="8">
        <v>20.05</v>
      </c>
      <c r="G196" s="8">
        <v>165.25</v>
      </c>
      <c r="H196" s="8">
        <v>0.1</v>
      </c>
      <c r="I196" s="8">
        <v>7.9</v>
      </c>
      <c r="J196" s="8">
        <v>0.03</v>
      </c>
      <c r="K196" s="8">
        <v>0.75</v>
      </c>
      <c r="L196" s="8">
        <v>63.75</v>
      </c>
      <c r="M196" s="8">
        <v>165.75</v>
      </c>
      <c r="N196" s="64">
        <v>48.25</v>
      </c>
      <c r="O196" s="7">
        <v>1.25</v>
      </c>
      <c r="P196" s="89">
        <f>G203/P195*100</f>
        <v>32.38969139094344</v>
      </c>
      <c r="Q196" s="52"/>
      <c r="R196" s="45"/>
      <c r="S196" s="45"/>
    </row>
    <row r="197" spans="1:19" s="46" customFormat="1" ht="36.75" customHeight="1" thickBot="1">
      <c r="A197" s="7" t="s">
        <v>136</v>
      </c>
      <c r="B197" s="8" t="s">
        <v>137</v>
      </c>
      <c r="C197" s="8">
        <v>60</v>
      </c>
      <c r="D197" s="8">
        <v>9.6</v>
      </c>
      <c r="E197" s="8">
        <v>13.5</v>
      </c>
      <c r="F197" s="8">
        <v>20.1</v>
      </c>
      <c r="G197" s="8">
        <v>226.4</v>
      </c>
      <c r="H197" s="8">
        <v>0.02</v>
      </c>
      <c r="I197" s="8">
        <v>2.3</v>
      </c>
      <c r="J197" s="8">
        <v>0.03</v>
      </c>
      <c r="K197" s="8">
        <v>0.5</v>
      </c>
      <c r="L197" s="79">
        <v>34</v>
      </c>
      <c r="M197" s="79">
        <v>90</v>
      </c>
      <c r="N197" s="64">
        <v>16</v>
      </c>
      <c r="O197" s="77">
        <v>1</v>
      </c>
      <c r="P197" s="89"/>
      <c r="Q197" s="52"/>
      <c r="R197" s="45"/>
      <c r="S197" s="45"/>
    </row>
    <row r="198" spans="1:19" s="46" customFormat="1" ht="39.75" customHeight="1" thickBot="1">
      <c r="A198" s="7">
        <v>199</v>
      </c>
      <c r="B198" s="8" t="s">
        <v>95</v>
      </c>
      <c r="C198" s="8">
        <v>100</v>
      </c>
      <c r="D198" s="8">
        <v>4.35</v>
      </c>
      <c r="E198" s="8">
        <v>5.7</v>
      </c>
      <c r="F198" s="8">
        <v>25.03</v>
      </c>
      <c r="G198" s="8">
        <v>158.24</v>
      </c>
      <c r="H198" s="8">
        <v>0.06</v>
      </c>
      <c r="I198" s="8">
        <v>43.2</v>
      </c>
      <c r="J198" s="8"/>
      <c r="K198" s="8">
        <v>1.87</v>
      </c>
      <c r="L198" s="8">
        <v>113.7</v>
      </c>
      <c r="M198" s="8">
        <v>89.25</v>
      </c>
      <c r="N198" s="64">
        <v>42.9</v>
      </c>
      <c r="O198" s="76">
        <v>3.45</v>
      </c>
      <c r="P198" s="92"/>
      <c r="Q198" s="22"/>
      <c r="R198" s="23"/>
      <c r="S198" s="23"/>
    </row>
    <row r="199" spans="1:19" s="25" customFormat="1" ht="37.5" customHeight="1" thickBot="1">
      <c r="A199" s="7" t="s">
        <v>70</v>
      </c>
      <c r="B199" s="8" t="s">
        <v>71</v>
      </c>
      <c r="C199" s="8">
        <v>20</v>
      </c>
      <c r="D199" s="5">
        <v>0.7</v>
      </c>
      <c r="E199" s="5">
        <v>1.85</v>
      </c>
      <c r="F199" s="5">
        <v>1.85</v>
      </c>
      <c r="G199" s="5">
        <v>27.5</v>
      </c>
      <c r="H199" s="5">
        <v>0.01</v>
      </c>
      <c r="I199" s="5">
        <v>10.6</v>
      </c>
      <c r="J199" s="5">
        <v>0.015</v>
      </c>
      <c r="K199" s="5">
        <v>0.05</v>
      </c>
      <c r="L199" s="5">
        <v>18.5</v>
      </c>
      <c r="M199" s="5">
        <v>12</v>
      </c>
      <c r="N199" s="71">
        <v>6.5</v>
      </c>
      <c r="O199" s="77">
        <v>0.3</v>
      </c>
      <c r="P199" s="87"/>
      <c r="Q199" s="22"/>
      <c r="R199" s="4"/>
      <c r="S199" s="4"/>
    </row>
    <row r="200" spans="1:21" ht="36.75" customHeight="1" thickBot="1">
      <c r="A200" s="7" t="s">
        <v>57</v>
      </c>
      <c r="B200" s="8" t="s">
        <v>75</v>
      </c>
      <c r="C200" s="8">
        <v>200</v>
      </c>
      <c r="D200" s="8">
        <v>0.3</v>
      </c>
      <c r="E200" s="8">
        <v>0.2</v>
      </c>
      <c r="F200" s="8">
        <v>25.1</v>
      </c>
      <c r="G200" s="8">
        <v>103</v>
      </c>
      <c r="H200" s="8">
        <v>0.01</v>
      </c>
      <c r="I200" s="8">
        <v>3.3</v>
      </c>
      <c r="J200" s="8"/>
      <c r="K200" s="8">
        <v>0.1</v>
      </c>
      <c r="L200" s="8">
        <v>11</v>
      </c>
      <c r="M200" s="8">
        <v>7</v>
      </c>
      <c r="N200" s="64">
        <v>5</v>
      </c>
      <c r="O200" s="76">
        <v>1.2</v>
      </c>
      <c r="P200" s="87" t="s">
        <v>46</v>
      </c>
      <c r="Q200" s="68"/>
      <c r="R200" s="55"/>
      <c r="S200" s="55"/>
      <c r="T200" s="2"/>
      <c r="U200" s="2"/>
    </row>
    <row r="201" spans="1:19" s="55" customFormat="1" ht="47.25" customHeight="1" thickBot="1">
      <c r="A201" s="7"/>
      <c r="B201" s="8" t="s">
        <v>23</v>
      </c>
      <c r="C201" s="8">
        <v>50</v>
      </c>
      <c r="D201" s="8">
        <v>0.48</v>
      </c>
      <c r="E201" s="8">
        <v>0.06</v>
      </c>
      <c r="F201" s="8">
        <v>1.5</v>
      </c>
      <c r="G201" s="8">
        <v>8.4</v>
      </c>
      <c r="H201" s="8">
        <v>0.018</v>
      </c>
      <c r="I201" s="8">
        <v>6</v>
      </c>
      <c r="J201" s="8"/>
      <c r="K201" s="8">
        <v>0.6</v>
      </c>
      <c r="L201" s="8">
        <v>1.38</v>
      </c>
      <c r="M201" s="8">
        <v>25.2</v>
      </c>
      <c r="N201" s="8">
        <v>8.4</v>
      </c>
      <c r="O201" s="7">
        <v>0.36</v>
      </c>
      <c r="P201" s="87">
        <f>D204/D204</f>
        <v>1</v>
      </c>
      <c r="Q201" s="22"/>
      <c r="R201" s="3"/>
      <c r="S201" s="3"/>
    </row>
    <row r="202" spans="1:20" ht="33.75" customHeight="1" thickBot="1">
      <c r="A202" s="48">
        <v>540</v>
      </c>
      <c r="B202" s="49" t="s">
        <v>118</v>
      </c>
      <c r="C202" s="49">
        <v>75</v>
      </c>
      <c r="D202" s="49">
        <v>4.62</v>
      </c>
      <c r="E202" s="49">
        <v>2.12</v>
      </c>
      <c r="F202" s="49">
        <v>51.9</v>
      </c>
      <c r="G202" s="49">
        <v>242.5</v>
      </c>
      <c r="H202" s="49">
        <v>0.05</v>
      </c>
      <c r="I202" s="49">
        <v>0.125</v>
      </c>
      <c r="J202" s="49">
        <v>0.0125</v>
      </c>
      <c r="K202" s="49">
        <v>0.625</v>
      </c>
      <c r="L202" s="49">
        <v>13.75</v>
      </c>
      <c r="M202" s="49">
        <v>38.75</v>
      </c>
      <c r="N202" s="49">
        <v>8.75</v>
      </c>
      <c r="O202" s="48">
        <v>0.875</v>
      </c>
      <c r="P202" s="87" t="s">
        <v>47</v>
      </c>
      <c r="Q202" s="30"/>
      <c r="R202" s="23"/>
      <c r="S202" s="23"/>
      <c r="T202" s="3"/>
    </row>
    <row r="203" spans="1:19" s="25" customFormat="1" ht="40.5" customHeight="1" thickBot="1">
      <c r="A203" s="7"/>
      <c r="B203" s="28" t="s">
        <v>24</v>
      </c>
      <c r="C203" s="28">
        <f>SUM(C196:C202)</f>
        <v>705</v>
      </c>
      <c r="D203" s="28">
        <f aca="true" t="shared" si="22" ref="D203:O203">SUM(D196:D202)</f>
        <v>28.28</v>
      </c>
      <c r="E203" s="28">
        <f t="shared" si="22"/>
        <v>26.46</v>
      </c>
      <c r="F203" s="28">
        <f t="shared" si="22"/>
        <v>145.53</v>
      </c>
      <c r="G203" s="28">
        <f t="shared" si="22"/>
        <v>931.29</v>
      </c>
      <c r="H203" s="28">
        <f t="shared" si="22"/>
        <v>0.268</v>
      </c>
      <c r="I203" s="28">
        <f t="shared" si="22"/>
        <v>73.425</v>
      </c>
      <c r="J203" s="28">
        <f t="shared" si="22"/>
        <v>0.0875</v>
      </c>
      <c r="K203" s="28">
        <f t="shared" si="22"/>
        <v>4.495</v>
      </c>
      <c r="L203" s="28">
        <f t="shared" si="22"/>
        <v>256.08</v>
      </c>
      <c r="M203" s="28">
        <f t="shared" si="22"/>
        <v>427.95</v>
      </c>
      <c r="N203" s="28">
        <f t="shared" si="22"/>
        <v>135.8</v>
      </c>
      <c r="O203" s="28">
        <f t="shared" si="22"/>
        <v>8.435</v>
      </c>
      <c r="P203" s="87">
        <f>E204/D204</f>
        <v>1.0338212025316456</v>
      </c>
      <c r="Q203" s="18"/>
      <c r="R203" s="4"/>
      <c r="S203" s="4"/>
    </row>
    <row r="204" spans="1:17" ht="24.75" customHeight="1" thickBot="1">
      <c r="A204" s="48"/>
      <c r="B204" s="50" t="s">
        <v>26</v>
      </c>
      <c r="C204" s="51">
        <f>C193+C203</f>
        <v>1170</v>
      </c>
      <c r="D204" s="51">
        <f aca="true" t="shared" si="23" ref="D204:O204">D193+D203</f>
        <v>50.56</v>
      </c>
      <c r="E204" s="51">
        <f t="shared" si="23"/>
        <v>52.27</v>
      </c>
      <c r="F204" s="51">
        <f t="shared" si="23"/>
        <v>252.62</v>
      </c>
      <c r="G204" s="51">
        <f t="shared" si="23"/>
        <v>1725.1599999999999</v>
      </c>
      <c r="H204" s="51">
        <f t="shared" si="23"/>
        <v>0.484</v>
      </c>
      <c r="I204" s="51">
        <f t="shared" si="23"/>
        <v>132.825</v>
      </c>
      <c r="J204" s="51">
        <f t="shared" si="23"/>
        <v>0.1525</v>
      </c>
      <c r="K204" s="51">
        <f t="shared" si="23"/>
        <v>7.715</v>
      </c>
      <c r="L204" s="51">
        <f t="shared" si="23"/>
        <v>451.44999999999993</v>
      </c>
      <c r="M204" s="51">
        <f t="shared" si="23"/>
        <v>706.49</v>
      </c>
      <c r="N204" s="51">
        <f t="shared" si="23"/>
        <v>223.18</v>
      </c>
      <c r="O204" s="51">
        <f t="shared" si="23"/>
        <v>16.225</v>
      </c>
      <c r="P204" s="87" t="s">
        <v>48</v>
      </c>
      <c r="Q204" s="18"/>
    </row>
    <row r="205" spans="1:17" ht="24.75" customHeight="1">
      <c r="A205" s="43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87">
        <f>F204/D204</f>
        <v>4.996439873417722</v>
      </c>
      <c r="Q205" s="18"/>
    </row>
    <row r="206" spans="1:17" ht="24.75" customHeight="1">
      <c r="A206" s="43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88"/>
      <c r="Q206" s="22"/>
    </row>
    <row r="207" spans="1:17" ht="24.75" customHeight="1">
      <c r="A207" s="52"/>
      <c r="B207" s="85"/>
      <c r="C207" s="52"/>
      <c r="D207" s="52"/>
      <c r="E207" s="52"/>
      <c r="F207" s="52"/>
      <c r="G207" s="102" t="s">
        <v>37</v>
      </c>
      <c r="H207" s="52"/>
      <c r="I207" s="52"/>
      <c r="J207" s="52"/>
      <c r="K207" s="52"/>
      <c r="L207" s="52"/>
      <c r="M207" s="52"/>
      <c r="N207" s="52"/>
      <c r="O207" s="52"/>
      <c r="P207" s="89"/>
      <c r="Q207" s="22"/>
    </row>
    <row r="208" spans="1:19" ht="33.75" customHeight="1" thickBot="1">
      <c r="A208" s="52"/>
      <c r="B208" s="85"/>
      <c r="C208" s="52"/>
      <c r="D208" s="52"/>
      <c r="E208" s="52"/>
      <c r="F208" s="52"/>
      <c r="G208" s="13" t="s">
        <v>22</v>
      </c>
      <c r="H208" s="52"/>
      <c r="I208" s="52"/>
      <c r="J208" s="52"/>
      <c r="K208" s="52"/>
      <c r="L208" s="52"/>
      <c r="M208" s="52"/>
      <c r="N208" s="52"/>
      <c r="O208" s="52"/>
      <c r="P208" s="87">
        <f>G213/P218*100</f>
        <v>25.030766672210213</v>
      </c>
      <c r="Q208" s="22"/>
      <c r="R208" s="23"/>
      <c r="S208" s="23"/>
    </row>
    <row r="209" spans="1:19" s="25" customFormat="1" ht="34.5" customHeight="1" thickBot="1">
      <c r="A209" s="7" t="s">
        <v>122</v>
      </c>
      <c r="B209" s="8" t="s">
        <v>121</v>
      </c>
      <c r="C209" s="8">
        <v>150</v>
      </c>
      <c r="D209" s="8">
        <v>13.8</v>
      </c>
      <c r="E209" s="8">
        <v>15.63</v>
      </c>
      <c r="F209" s="8">
        <v>22.09</v>
      </c>
      <c r="G209" s="8">
        <v>234.2</v>
      </c>
      <c r="H209" s="8">
        <v>0.19</v>
      </c>
      <c r="I209" s="8">
        <v>1.46</v>
      </c>
      <c r="J209" s="8">
        <v>0.056</v>
      </c>
      <c r="K209" s="8">
        <v>0.16</v>
      </c>
      <c r="L209" s="79">
        <v>144.6</v>
      </c>
      <c r="M209" s="79">
        <v>193</v>
      </c>
      <c r="N209" s="64">
        <v>43</v>
      </c>
      <c r="O209" s="7">
        <v>1.2</v>
      </c>
      <c r="P209" s="88"/>
      <c r="Q209" s="22"/>
      <c r="R209" s="23"/>
      <c r="S209" s="23"/>
    </row>
    <row r="210" spans="1:19" s="25" customFormat="1" ht="40.5" customHeight="1" thickBot="1">
      <c r="A210" s="78" t="s">
        <v>70</v>
      </c>
      <c r="B210" s="79" t="s">
        <v>92</v>
      </c>
      <c r="C210" s="8">
        <v>20</v>
      </c>
      <c r="D210" s="79">
        <v>0.8</v>
      </c>
      <c r="E210" s="8">
        <v>0.1</v>
      </c>
      <c r="F210" s="8">
        <v>2.5</v>
      </c>
      <c r="G210" s="8">
        <v>14</v>
      </c>
      <c r="H210" s="8">
        <v>0.03</v>
      </c>
      <c r="I210" s="8">
        <v>10</v>
      </c>
      <c r="J210" s="8">
        <v>0</v>
      </c>
      <c r="K210" s="8">
        <v>0.1</v>
      </c>
      <c r="L210" s="79">
        <v>23</v>
      </c>
      <c r="M210" s="79">
        <v>4.2</v>
      </c>
      <c r="N210" s="8">
        <v>14</v>
      </c>
      <c r="O210" s="8">
        <v>0.6</v>
      </c>
      <c r="P210" s="89"/>
      <c r="Q210" s="22"/>
      <c r="R210" s="4"/>
      <c r="S210" s="4"/>
    </row>
    <row r="211" spans="1:19" ht="30.75" customHeight="1" thickBot="1">
      <c r="A211" s="7" t="s">
        <v>58</v>
      </c>
      <c r="B211" s="7" t="s">
        <v>96</v>
      </c>
      <c r="C211" s="8">
        <v>200</v>
      </c>
      <c r="D211" s="8">
        <v>0.07</v>
      </c>
      <c r="E211" s="8">
        <v>0.004</v>
      </c>
      <c r="F211" s="8">
        <v>23.03</v>
      </c>
      <c r="G211" s="8">
        <v>111.6</v>
      </c>
      <c r="H211" s="8">
        <v>0.004</v>
      </c>
      <c r="I211" s="8">
        <v>1.8</v>
      </c>
      <c r="J211" s="8" t="s">
        <v>29</v>
      </c>
      <c r="K211" s="8"/>
      <c r="L211" s="79">
        <v>10.1</v>
      </c>
      <c r="M211" s="79">
        <v>5.4</v>
      </c>
      <c r="N211" s="8">
        <v>2.34</v>
      </c>
      <c r="O211" s="8">
        <v>0.06</v>
      </c>
      <c r="P211" s="92"/>
      <c r="Q211" s="22"/>
      <c r="R211" s="23"/>
      <c r="S211" s="23"/>
    </row>
    <row r="212" spans="1:19" s="25" customFormat="1" ht="24.75" customHeight="1" thickBot="1">
      <c r="A212" s="7"/>
      <c r="B212" s="8" t="s">
        <v>42</v>
      </c>
      <c r="C212" s="8">
        <v>25</v>
      </c>
      <c r="D212" s="8">
        <v>2.23</v>
      </c>
      <c r="E212" s="8">
        <v>1.76</v>
      </c>
      <c r="F212" s="8">
        <v>19.71</v>
      </c>
      <c r="G212" s="8">
        <v>91.73</v>
      </c>
      <c r="H212" s="8">
        <v>0.046</v>
      </c>
      <c r="I212" s="8"/>
      <c r="J212" s="8"/>
      <c r="K212" s="8"/>
      <c r="L212" s="8">
        <v>9.17</v>
      </c>
      <c r="M212" s="8">
        <v>42.29</v>
      </c>
      <c r="N212" s="8">
        <v>9.98</v>
      </c>
      <c r="O212" s="8">
        <v>1.24</v>
      </c>
      <c r="P212" s="92" t="s">
        <v>46</v>
      </c>
      <c r="Q212" s="22"/>
      <c r="R212" s="4"/>
      <c r="S212" s="4"/>
    </row>
    <row r="213" spans="1:21" ht="43.5" customHeight="1" thickBot="1">
      <c r="A213" s="7"/>
      <c r="B213" s="28" t="s">
        <v>24</v>
      </c>
      <c r="C213" s="28">
        <f aca="true" t="shared" si="24" ref="C213:O213">SUM(C209:C212)</f>
        <v>395</v>
      </c>
      <c r="D213" s="28">
        <f t="shared" si="24"/>
        <v>16.900000000000002</v>
      </c>
      <c r="E213" s="28">
        <f t="shared" si="24"/>
        <v>17.494</v>
      </c>
      <c r="F213" s="28">
        <f t="shared" si="24"/>
        <v>67.33000000000001</v>
      </c>
      <c r="G213" s="28">
        <f t="shared" si="24"/>
        <v>451.53</v>
      </c>
      <c r="H213" s="28">
        <f t="shared" si="24"/>
        <v>0.27</v>
      </c>
      <c r="I213" s="28">
        <f t="shared" si="24"/>
        <v>13.260000000000002</v>
      </c>
      <c r="J213" s="28">
        <f t="shared" si="24"/>
        <v>0.056</v>
      </c>
      <c r="K213" s="28">
        <f t="shared" si="24"/>
        <v>0.26</v>
      </c>
      <c r="L213" s="28">
        <f t="shared" si="24"/>
        <v>186.86999999999998</v>
      </c>
      <c r="M213" s="28">
        <f t="shared" si="24"/>
        <v>244.89</v>
      </c>
      <c r="N213" s="28">
        <f t="shared" si="24"/>
        <v>69.32000000000001</v>
      </c>
      <c r="O213" s="111">
        <f t="shared" si="24"/>
        <v>3.0999999999999996</v>
      </c>
      <c r="P213" s="87">
        <f>D213/D213</f>
        <v>1</v>
      </c>
      <c r="Q213" s="22"/>
      <c r="T213" s="2"/>
      <c r="U213" s="2"/>
    </row>
    <row r="214" spans="1:21" ht="42.75" customHeight="1">
      <c r="A214" s="19"/>
      <c r="B214" s="11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87" t="s">
        <v>47</v>
      </c>
      <c r="Q214" s="56"/>
      <c r="R214" s="45"/>
      <c r="S214" s="45"/>
      <c r="T214" s="2"/>
      <c r="U214" s="2"/>
    </row>
    <row r="215" spans="1:19" s="46" customFormat="1" ht="21.75" customHeight="1">
      <c r="A215" s="18"/>
      <c r="B215" s="12"/>
      <c r="C215" s="18"/>
      <c r="D215" s="18"/>
      <c r="E215" s="18"/>
      <c r="F215" s="18"/>
      <c r="G215" s="12" t="s">
        <v>25</v>
      </c>
      <c r="H215" s="18"/>
      <c r="I215" s="18"/>
      <c r="J215" s="18"/>
      <c r="K215" s="18"/>
      <c r="L215" s="18"/>
      <c r="M215" s="18"/>
      <c r="N215" s="18"/>
      <c r="O215" s="18"/>
      <c r="P215" s="87">
        <f>E213/D213</f>
        <v>1.0351479289940826</v>
      </c>
      <c r="Q215" s="12"/>
      <c r="R215" s="45"/>
      <c r="S215" s="45"/>
    </row>
    <row r="216" spans="1:19" s="46" customFormat="1" ht="21.75" customHeight="1" thickBot="1">
      <c r="A216" s="2"/>
      <c r="B216" s="1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87" t="s">
        <v>48</v>
      </c>
      <c r="Q216" s="52"/>
      <c r="R216" s="45"/>
      <c r="S216" s="45"/>
    </row>
    <row r="217" spans="1:21" s="46" customFormat="1" ht="27.75" customHeight="1" thickBot="1">
      <c r="A217" s="7">
        <v>96</v>
      </c>
      <c r="B217" s="8" t="s">
        <v>98</v>
      </c>
      <c r="C217" s="8">
        <v>150</v>
      </c>
      <c r="D217" s="8">
        <v>1.47</v>
      </c>
      <c r="E217" s="8">
        <v>3.07</v>
      </c>
      <c r="F217" s="8">
        <v>11.35</v>
      </c>
      <c r="G217" s="8">
        <v>79.25</v>
      </c>
      <c r="H217" s="8">
        <v>0.05</v>
      </c>
      <c r="I217" s="8">
        <v>3.17</v>
      </c>
      <c r="J217" s="8">
        <v>0.06</v>
      </c>
      <c r="K217" s="8">
        <v>0.625</v>
      </c>
      <c r="L217" s="8">
        <v>29.5</v>
      </c>
      <c r="M217" s="8">
        <v>194.5</v>
      </c>
      <c r="N217" s="64">
        <v>22.75</v>
      </c>
      <c r="O217" s="7">
        <v>1.075</v>
      </c>
      <c r="P217" s="87">
        <f>F213/D213</f>
        <v>3.9840236686390536</v>
      </c>
      <c r="Q217" s="52"/>
      <c r="R217" s="45"/>
      <c r="S217" s="45"/>
      <c r="T217" s="45"/>
      <c r="U217" s="45"/>
    </row>
    <row r="218" spans="1:21" s="46" customFormat="1" ht="21" thickBot="1">
      <c r="A218" s="7" t="s">
        <v>122</v>
      </c>
      <c r="B218" s="8" t="s">
        <v>121</v>
      </c>
      <c r="C218" s="8">
        <v>150</v>
      </c>
      <c r="D218" s="8">
        <v>13.8</v>
      </c>
      <c r="E218" s="8">
        <v>15.63</v>
      </c>
      <c r="F218" s="8">
        <v>22.09</v>
      </c>
      <c r="G218" s="8">
        <v>234.2</v>
      </c>
      <c r="H218" s="8">
        <v>0.19</v>
      </c>
      <c r="I218" s="8">
        <v>1.46</v>
      </c>
      <c r="J218" s="8">
        <v>0.056</v>
      </c>
      <c r="K218" s="8">
        <v>0.16</v>
      </c>
      <c r="L218" s="79">
        <v>144.6</v>
      </c>
      <c r="M218" s="79">
        <v>193</v>
      </c>
      <c r="N218" s="64">
        <v>43</v>
      </c>
      <c r="O218" s="7">
        <v>1.2</v>
      </c>
      <c r="P218" s="88">
        <f>G224*100/60</f>
        <v>1803.8999999999999</v>
      </c>
      <c r="Q218" s="52"/>
      <c r="R218" s="45"/>
      <c r="S218" s="45"/>
      <c r="T218" s="45"/>
      <c r="U218" s="45"/>
    </row>
    <row r="219" spans="1:21" s="46" customFormat="1" ht="21" thickBot="1">
      <c r="A219" s="78" t="s">
        <v>70</v>
      </c>
      <c r="B219" s="79" t="s">
        <v>92</v>
      </c>
      <c r="C219" s="8">
        <v>20</v>
      </c>
      <c r="D219" s="79">
        <v>0.8</v>
      </c>
      <c r="E219" s="8">
        <v>0.1</v>
      </c>
      <c r="F219" s="8">
        <v>2.5</v>
      </c>
      <c r="G219" s="8">
        <v>14</v>
      </c>
      <c r="H219" s="8">
        <v>0.03</v>
      </c>
      <c r="I219" s="8">
        <v>10</v>
      </c>
      <c r="J219" s="8">
        <v>0</v>
      </c>
      <c r="K219" s="8">
        <v>0.1</v>
      </c>
      <c r="L219" s="79">
        <v>23</v>
      </c>
      <c r="M219" s="79">
        <v>4.2</v>
      </c>
      <c r="N219" s="8">
        <v>14</v>
      </c>
      <c r="O219" s="8">
        <v>0.6</v>
      </c>
      <c r="P219" s="88"/>
      <c r="Q219" s="52"/>
      <c r="R219" s="45"/>
      <c r="S219" s="45"/>
      <c r="T219" s="45"/>
      <c r="U219" s="45"/>
    </row>
    <row r="220" spans="1:21" s="46" customFormat="1" ht="38.25" thickBot="1">
      <c r="A220" s="7" t="s">
        <v>58</v>
      </c>
      <c r="B220" s="7" t="s">
        <v>96</v>
      </c>
      <c r="C220" s="8">
        <v>200</v>
      </c>
      <c r="D220" s="8">
        <v>0.07</v>
      </c>
      <c r="E220" s="8">
        <v>0.004</v>
      </c>
      <c r="F220" s="8">
        <v>23.03</v>
      </c>
      <c r="G220" s="8">
        <v>111.6</v>
      </c>
      <c r="H220" s="8">
        <v>0.004</v>
      </c>
      <c r="I220" s="8">
        <v>1.8</v>
      </c>
      <c r="J220" s="8" t="s">
        <v>29</v>
      </c>
      <c r="K220" s="8"/>
      <c r="L220" s="79">
        <v>10.1</v>
      </c>
      <c r="M220" s="79">
        <v>5.4</v>
      </c>
      <c r="N220" s="8">
        <v>2.34</v>
      </c>
      <c r="O220" s="8">
        <v>0.06</v>
      </c>
      <c r="P220" s="89">
        <f>G223/P218*100</f>
        <v>34.96923332778979</v>
      </c>
      <c r="Q220" s="52"/>
      <c r="R220" s="45"/>
      <c r="S220" s="45"/>
      <c r="T220" s="45"/>
      <c r="U220" s="45"/>
    </row>
    <row r="221" spans="1:21" s="46" customFormat="1" ht="21" thickBot="1">
      <c r="A221" s="7"/>
      <c r="B221" s="8" t="s">
        <v>23</v>
      </c>
      <c r="C221" s="8">
        <v>50</v>
      </c>
      <c r="D221" s="8">
        <v>3.06</v>
      </c>
      <c r="E221" s="8">
        <v>0.2</v>
      </c>
      <c r="F221" s="8">
        <v>9.66</v>
      </c>
      <c r="G221" s="8">
        <v>46.76</v>
      </c>
      <c r="H221" s="8">
        <v>0.02</v>
      </c>
      <c r="I221" s="8"/>
      <c r="J221" s="8"/>
      <c r="K221" s="8">
        <v>0.26</v>
      </c>
      <c r="L221" s="8">
        <v>4.6</v>
      </c>
      <c r="M221" s="8">
        <v>17.4</v>
      </c>
      <c r="N221" s="8">
        <v>6.6</v>
      </c>
      <c r="O221" s="8">
        <v>0.22</v>
      </c>
      <c r="P221" s="87" t="s">
        <v>46</v>
      </c>
      <c r="Q221" s="10"/>
      <c r="R221" s="4"/>
      <c r="S221" s="4"/>
      <c r="T221" s="45"/>
      <c r="U221" s="45"/>
    </row>
    <row r="222" spans="1:19" ht="19.5" thickBot="1">
      <c r="A222" s="7" t="s">
        <v>123</v>
      </c>
      <c r="B222" s="8" t="s">
        <v>138</v>
      </c>
      <c r="C222" s="139">
        <v>50</v>
      </c>
      <c r="D222" s="139">
        <v>3.3</v>
      </c>
      <c r="E222" s="139">
        <v>4.18</v>
      </c>
      <c r="F222" s="139">
        <v>20.56</v>
      </c>
      <c r="G222" s="139">
        <v>145</v>
      </c>
      <c r="H222" s="139">
        <v>0.8</v>
      </c>
      <c r="I222" s="139">
        <v>0.02</v>
      </c>
      <c r="J222" s="139">
        <v>0</v>
      </c>
      <c r="K222" s="139">
        <v>0</v>
      </c>
      <c r="L222" s="139">
        <v>10.65</v>
      </c>
      <c r="M222" s="139">
        <v>38.4</v>
      </c>
      <c r="N222" s="139">
        <v>14.1</v>
      </c>
      <c r="O222" s="140">
        <v>0.695</v>
      </c>
      <c r="P222" s="87">
        <f>D223/D223</f>
        <v>1</v>
      </c>
      <c r="Q222" s="22"/>
      <c r="R222" s="23"/>
      <c r="S222" s="23"/>
    </row>
    <row r="223" spans="1:19" s="25" customFormat="1" ht="38.25" customHeight="1" thickBot="1">
      <c r="A223" s="7"/>
      <c r="B223" s="28" t="s">
        <v>24</v>
      </c>
      <c r="C223" s="28">
        <f>SUM(C217:C222)</f>
        <v>620</v>
      </c>
      <c r="D223" s="28">
        <f aca="true" t="shared" si="25" ref="D223:O223">SUM(D217:D222)</f>
        <v>22.5</v>
      </c>
      <c r="E223" s="28">
        <f t="shared" si="25"/>
        <v>23.184</v>
      </c>
      <c r="F223" s="28">
        <f t="shared" si="25"/>
        <v>89.19</v>
      </c>
      <c r="G223" s="28">
        <f t="shared" si="25"/>
        <v>630.81</v>
      </c>
      <c r="H223" s="28">
        <f t="shared" si="25"/>
        <v>1.094</v>
      </c>
      <c r="I223" s="28">
        <f t="shared" si="25"/>
        <v>16.45</v>
      </c>
      <c r="J223" s="28">
        <f t="shared" si="25"/>
        <v>0.11599999999999999</v>
      </c>
      <c r="K223" s="28">
        <f t="shared" si="25"/>
        <v>1.145</v>
      </c>
      <c r="L223" s="28">
        <f t="shared" si="25"/>
        <v>222.45</v>
      </c>
      <c r="M223" s="28">
        <f t="shared" si="25"/>
        <v>452.8999999999999</v>
      </c>
      <c r="N223" s="28">
        <f t="shared" si="25"/>
        <v>102.78999999999999</v>
      </c>
      <c r="O223" s="28">
        <f t="shared" si="25"/>
        <v>3.85</v>
      </c>
      <c r="P223" s="87" t="s">
        <v>47</v>
      </c>
      <c r="Q223" s="22"/>
      <c r="R223" s="23"/>
      <c r="S223" s="23"/>
    </row>
    <row r="224" spans="1:19" s="25" customFormat="1" ht="33.75" customHeight="1" thickBot="1">
      <c r="A224" s="48"/>
      <c r="B224" s="51" t="s">
        <v>26</v>
      </c>
      <c r="C224" s="51">
        <f>C213+C223</f>
        <v>1015</v>
      </c>
      <c r="D224" s="51">
        <f aca="true" t="shared" si="26" ref="D224:O224">D213+D223</f>
        <v>39.400000000000006</v>
      </c>
      <c r="E224" s="51">
        <f t="shared" si="26"/>
        <v>40.678</v>
      </c>
      <c r="F224" s="51">
        <f t="shared" si="26"/>
        <v>156.52</v>
      </c>
      <c r="G224" s="51">
        <f t="shared" si="26"/>
        <v>1082.34</v>
      </c>
      <c r="H224" s="51">
        <f t="shared" si="26"/>
        <v>1.364</v>
      </c>
      <c r="I224" s="51">
        <f t="shared" si="26"/>
        <v>29.71</v>
      </c>
      <c r="J224" s="51">
        <f t="shared" si="26"/>
        <v>0.172</v>
      </c>
      <c r="K224" s="51">
        <f t="shared" si="26"/>
        <v>1.405</v>
      </c>
      <c r="L224" s="51">
        <f t="shared" si="26"/>
        <v>409.31999999999994</v>
      </c>
      <c r="M224" s="51">
        <f t="shared" si="26"/>
        <v>697.79</v>
      </c>
      <c r="N224" s="51">
        <f t="shared" si="26"/>
        <v>172.11</v>
      </c>
      <c r="O224" s="51">
        <f t="shared" si="26"/>
        <v>6.949999999999999</v>
      </c>
      <c r="P224" s="87">
        <f>E223/D223</f>
        <v>1.0304</v>
      </c>
      <c r="Q224" s="22"/>
      <c r="R224" s="23"/>
      <c r="S224" s="23"/>
    </row>
    <row r="225" spans="1:19" s="25" customFormat="1" ht="21.75" customHeight="1">
      <c r="A225" s="43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88" t="s">
        <v>48</v>
      </c>
      <c r="Q225" s="30"/>
      <c r="R225" s="23"/>
      <c r="S225" s="23"/>
    </row>
    <row r="226" spans="1:19" s="25" customFormat="1" ht="21.75" customHeight="1">
      <c r="A226" s="43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89">
        <f>F223/D223</f>
        <v>3.964</v>
      </c>
      <c r="Q226" s="10"/>
      <c r="R226" s="4"/>
      <c r="S226" s="4"/>
    </row>
    <row r="227" spans="1:17" ht="21.75" customHeight="1">
      <c r="A227" s="43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01"/>
      <c r="Q227" s="10"/>
    </row>
    <row r="228" spans="1:17" ht="21.75" customHeight="1">
      <c r="A228" s="52"/>
      <c r="B228" s="85"/>
      <c r="C228" s="52"/>
      <c r="D228" s="52"/>
      <c r="E228" s="52"/>
      <c r="F228" s="52"/>
      <c r="G228" s="54" t="s">
        <v>36</v>
      </c>
      <c r="H228" s="52"/>
      <c r="I228" s="52"/>
      <c r="J228" s="52"/>
      <c r="K228" s="52"/>
      <c r="L228" s="52"/>
      <c r="M228" s="52"/>
      <c r="N228" s="52"/>
      <c r="O228" s="52"/>
      <c r="P228" s="101"/>
      <c r="Q228" s="10"/>
    </row>
    <row r="229" spans="1:19" ht="21.75" customHeight="1" thickBot="1">
      <c r="A229" s="52"/>
      <c r="B229" s="85"/>
      <c r="C229" s="52"/>
      <c r="D229" s="52"/>
      <c r="E229" s="52"/>
      <c r="F229" s="52"/>
      <c r="G229" s="13" t="s">
        <v>22</v>
      </c>
      <c r="H229" s="52"/>
      <c r="I229" s="52"/>
      <c r="J229" s="52"/>
      <c r="K229" s="52"/>
      <c r="L229" s="52"/>
      <c r="M229" s="52"/>
      <c r="N229" s="52"/>
      <c r="O229" s="52"/>
      <c r="P229" s="89">
        <f>G235/P237*100</f>
        <v>24.985844338583078</v>
      </c>
      <c r="Q229" s="22"/>
      <c r="R229" s="23"/>
      <c r="S229" s="23"/>
    </row>
    <row r="230" spans="1:19" s="25" customFormat="1" ht="39" customHeight="1" thickBot="1">
      <c r="A230" s="7" t="s">
        <v>143</v>
      </c>
      <c r="B230" s="8" t="s">
        <v>144</v>
      </c>
      <c r="C230" s="8">
        <v>80</v>
      </c>
      <c r="D230" s="7">
        <v>7.4</v>
      </c>
      <c r="E230" s="7">
        <v>11.12</v>
      </c>
      <c r="F230" s="7">
        <v>43.56</v>
      </c>
      <c r="G230" s="7">
        <v>251.4</v>
      </c>
      <c r="H230" s="7">
        <v>0.08</v>
      </c>
      <c r="I230" s="26">
        <v>0.68</v>
      </c>
      <c r="J230" s="7">
        <v>0.03</v>
      </c>
      <c r="K230" s="7">
        <v>0.3</v>
      </c>
      <c r="L230" s="64">
        <v>29.64</v>
      </c>
      <c r="M230" s="7">
        <v>75.24</v>
      </c>
      <c r="N230" s="64">
        <v>14.82</v>
      </c>
      <c r="O230" s="7">
        <v>0.9</v>
      </c>
      <c r="P230" s="87" t="s">
        <v>46</v>
      </c>
      <c r="Q230" s="22"/>
      <c r="R230" s="23"/>
      <c r="S230" s="23"/>
    </row>
    <row r="231" spans="1:19" s="25" customFormat="1" ht="36.75" customHeight="1" thickBot="1">
      <c r="A231" s="7" t="s">
        <v>56</v>
      </c>
      <c r="B231" s="8" t="s">
        <v>43</v>
      </c>
      <c r="C231" s="8">
        <v>100</v>
      </c>
      <c r="D231" s="8"/>
      <c r="E231" s="8"/>
      <c r="F231" s="8"/>
      <c r="G231" s="8"/>
      <c r="H231" s="8"/>
      <c r="I231" s="154"/>
      <c r="J231" s="8"/>
      <c r="K231" s="8"/>
      <c r="L231" s="64"/>
      <c r="M231" s="8"/>
      <c r="N231" s="64"/>
      <c r="O231" s="75"/>
      <c r="P231" s="87">
        <f>D235/D235</f>
        <v>1</v>
      </c>
      <c r="Q231" s="22"/>
      <c r="R231" s="23"/>
      <c r="S231" s="23"/>
    </row>
    <row r="232" spans="1:19" s="25" customFormat="1" ht="33.75" customHeight="1" thickBot="1">
      <c r="A232" s="7" t="s">
        <v>53</v>
      </c>
      <c r="B232" s="31" t="s">
        <v>87</v>
      </c>
      <c r="C232" s="31">
        <v>20</v>
      </c>
      <c r="D232" s="8">
        <v>0.7</v>
      </c>
      <c r="E232" s="8">
        <v>1.85</v>
      </c>
      <c r="F232" s="8">
        <v>1.85</v>
      </c>
      <c r="G232" s="8">
        <v>27.5</v>
      </c>
      <c r="H232" s="8">
        <v>0.01</v>
      </c>
      <c r="I232" s="8">
        <v>10.6</v>
      </c>
      <c r="J232" s="8">
        <v>0.015</v>
      </c>
      <c r="K232" s="8">
        <v>0.05</v>
      </c>
      <c r="L232" s="8">
        <v>18.5</v>
      </c>
      <c r="M232" s="8">
        <v>12</v>
      </c>
      <c r="N232" s="64">
        <v>6.5</v>
      </c>
      <c r="O232" s="76">
        <v>0.3</v>
      </c>
      <c r="P232" s="87" t="s">
        <v>47</v>
      </c>
      <c r="Q232" s="57"/>
      <c r="R232" s="4"/>
      <c r="S232" s="4"/>
    </row>
    <row r="233" spans="1:19" ht="38.25" customHeight="1" thickBot="1">
      <c r="A233" s="24" t="s">
        <v>58</v>
      </c>
      <c r="B233" s="8" t="s">
        <v>96</v>
      </c>
      <c r="C233" s="5">
        <v>200</v>
      </c>
      <c r="D233" s="5">
        <v>6.05</v>
      </c>
      <c r="E233" s="5">
        <v>1.01</v>
      </c>
      <c r="F233" s="5" t="s">
        <v>64</v>
      </c>
      <c r="G233" s="5">
        <v>120.65</v>
      </c>
      <c r="H233" s="5">
        <v>0.48</v>
      </c>
      <c r="I233" s="5"/>
      <c r="J233" s="5">
        <v>29.4</v>
      </c>
      <c r="K233" s="5"/>
      <c r="L233" s="5">
        <v>92.81</v>
      </c>
      <c r="M233" s="5">
        <v>208.81</v>
      </c>
      <c r="N233" s="71">
        <v>60.64</v>
      </c>
      <c r="O233" s="76">
        <v>4.6</v>
      </c>
      <c r="P233" s="87">
        <f>E235/D235</f>
        <v>0.9609279609279608</v>
      </c>
      <c r="Q233" s="57"/>
      <c r="R233" s="23"/>
      <c r="S233" s="23"/>
    </row>
    <row r="234" spans="1:19" s="25" customFormat="1" ht="21.75" customHeight="1" thickBot="1">
      <c r="A234" s="7"/>
      <c r="B234" s="8" t="s">
        <v>23</v>
      </c>
      <c r="C234" s="8">
        <v>25</v>
      </c>
      <c r="D234" s="8">
        <v>2.23</v>
      </c>
      <c r="E234" s="8">
        <v>1.76</v>
      </c>
      <c r="F234" s="8">
        <v>19.71</v>
      </c>
      <c r="G234" s="8">
        <v>91.73</v>
      </c>
      <c r="H234" s="8">
        <v>0.046</v>
      </c>
      <c r="I234" s="8"/>
      <c r="J234" s="8"/>
      <c r="K234" s="8"/>
      <c r="L234" s="8">
        <v>9.17</v>
      </c>
      <c r="M234" s="8">
        <v>42.29</v>
      </c>
      <c r="N234" s="8">
        <v>9.98</v>
      </c>
      <c r="O234" s="8">
        <v>1.24</v>
      </c>
      <c r="P234" s="88" t="s">
        <v>48</v>
      </c>
      <c r="Q234" s="22"/>
      <c r="R234" s="23"/>
      <c r="S234" s="23"/>
    </row>
    <row r="235" spans="1:19" s="25" customFormat="1" ht="39" customHeight="1" thickBot="1">
      <c r="A235" s="7"/>
      <c r="B235" s="28" t="s">
        <v>24</v>
      </c>
      <c r="C235" s="28">
        <f>SUM(C230:C234)</f>
        <v>425</v>
      </c>
      <c r="D235" s="28">
        <f>SUM(D230:D234)</f>
        <v>16.38</v>
      </c>
      <c r="E235" s="28">
        <f>SUM(E230:E234)</f>
        <v>15.739999999999998</v>
      </c>
      <c r="F235" s="28">
        <f>SUM(F230:F234)</f>
        <v>65.12</v>
      </c>
      <c r="G235" s="28">
        <f>SUM(G230:G234)</f>
        <v>491.28</v>
      </c>
      <c r="H235" s="28">
        <f>SUM(H230:H234)</f>
        <v>0.616</v>
      </c>
      <c r="I235" s="28">
        <f>SUM(I230:I234)</f>
        <v>11.28</v>
      </c>
      <c r="J235" s="28">
        <f>SUM(J230:J234)</f>
        <v>29.445</v>
      </c>
      <c r="K235" s="28">
        <f>SUM(K230:K234)</f>
        <v>0.35</v>
      </c>
      <c r="L235" s="28">
        <f>SUM(L230:L234)</f>
        <v>150.11999999999998</v>
      </c>
      <c r="M235" s="28">
        <f>SUM(M230:M234)</f>
        <v>338.34000000000003</v>
      </c>
      <c r="N235" s="28">
        <f>SUM(N230:N234)</f>
        <v>91.94000000000001</v>
      </c>
      <c r="O235" s="111">
        <f>SUM(O230:O234)</f>
        <v>7.04</v>
      </c>
      <c r="P235" s="89">
        <f>F235/D235</f>
        <v>3.975579975579976</v>
      </c>
      <c r="Q235" s="22"/>
      <c r="R235" s="4"/>
      <c r="S235" s="4"/>
    </row>
    <row r="236" spans="1:21" ht="49.5" customHeight="1">
      <c r="A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89"/>
      <c r="Q236" s="30"/>
      <c r="R236" s="23"/>
      <c r="S236" s="23"/>
      <c r="T236" s="2"/>
      <c r="U236" s="2"/>
    </row>
    <row r="237" spans="1:19" s="25" customFormat="1" ht="37.5" customHeight="1">
      <c r="A237" s="10"/>
      <c r="B237" s="86"/>
      <c r="C237" s="10"/>
      <c r="D237" s="10"/>
      <c r="E237" s="10"/>
      <c r="F237" s="10"/>
      <c r="G237" s="13" t="s">
        <v>25</v>
      </c>
      <c r="H237" s="10"/>
      <c r="I237" s="10"/>
      <c r="J237" s="10"/>
      <c r="K237" s="10"/>
      <c r="L237" s="10"/>
      <c r="M237" s="10"/>
      <c r="N237" s="10"/>
      <c r="O237" s="10"/>
      <c r="P237" s="110">
        <f>G247*100/60</f>
        <v>1966.2333333333333</v>
      </c>
      <c r="Q237" s="12"/>
      <c r="R237" s="45"/>
      <c r="S237" s="45"/>
    </row>
    <row r="238" spans="1:19" s="46" customFormat="1" ht="37.5" customHeight="1" thickBot="1">
      <c r="A238" s="10" t="s">
        <v>29</v>
      </c>
      <c r="B238" s="86" t="s">
        <v>29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0">
        <f>G246/P237*100</f>
        <v>35.01415566141692</v>
      </c>
      <c r="Q238" s="12"/>
      <c r="R238" s="45"/>
      <c r="S238" s="45"/>
    </row>
    <row r="239" spans="1:19" s="46" customFormat="1" ht="36" customHeight="1" thickBot="1">
      <c r="A239" s="7" t="s">
        <v>54</v>
      </c>
      <c r="B239" s="8" t="s">
        <v>105</v>
      </c>
      <c r="C239" s="8">
        <v>150</v>
      </c>
      <c r="D239" s="8">
        <v>2.28</v>
      </c>
      <c r="E239" s="8">
        <v>2.38</v>
      </c>
      <c r="F239" s="8">
        <v>5.62</v>
      </c>
      <c r="G239" s="8">
        <v>103.15</v>
      </c>
      <c r="H239" s="8">
        <v>0.063</v>
      </c>
      <c r="I239" s="8">
        <v>15.85</v>
      </c>
      <c r="J239" s="8">
        <v>0.02</v>
      </c>
      <c r="K239" s="8">
        <v>0.06</v>
      </c>
      <c r="L239" s="8">
        <v>66.85</v>
      </c>
      <c r="M239" s="8">
        <v>61.2</v>
      </c>
      <c r="N239" s="8">
        <v>23.92</v>
      </c>
      <c r="O239" s="8">
        <v>0.865</v>
      </c>
      <c r="P239" s="87"/>
      <c r="Q239" s="12"/>
      <c r="R239" s="45"/>
      <c r="S239" s="45"/>
    </row>
    <row r="240" spans="1:19" s="46" customFormat="1" ht="21.75" customHeight="1" thickBot="1">
      <c r="A240" s="7" t="s">
        <v>143</v>
      </c>
      <c r="B240" s="8" t="s">
        <v>144</v>
      </c>
      <c r="C240" s="8">
        <v>80</v>
      </c>
      <c r="D240" s="7">
        <v>7.4</v>
      </c>
      <c r="E240" s="7">
        <v>11.12</v>
      </c>
      <c r="F240" s="7">
        <v>43.56</v>
      </c>
      <c r="G240" s="7">
        <v>251.4</v>
      </c>
      <c r="H240" s="7">
        <v>0.08</v>
      </c>
      <c r="I240" s="26">
        <v>0.68</v>
      </c>
      <c r="J240" s="7">
        <v>0.03</v>
      </c>
      <c r="K240" s="7">
        <v>0.3</v>
      </c>
      <c r="L240" s="64">
        <v>29.64</v>
      </c>
      <c r="M240" s="7">
        <v>75.24</v>
      </c>
      <c r="N240" s="64">
        <v>14.82</v>
      </c>
      <c r="O240" s="7">
        <v>0.9</v>
      </c>
      <c r="P240" s="87"/>
      <c r="Q240" s="12"/>
      <c r="R240" s="45"/>
      <c r="S240" s="45"/>
    </row>
    <row r="241" spans="1:19" s="46" customFormat="1" ht="37.5" customHeight="1" thickBot="1">
      <c r="A241" s="7" t="s">
        <v>56</v>
      </c>
      <c r="B241" s="31" t="s">
        <v>43</v>
      </c>
      <c r="C241" s="31">
        <v>100</v>
      </c>
      <c r="D241" s="8">
        <v>0.7</v>
      </c>
      <c r="E241" s="8">
        <v>1.85</v>
      </c>
      <c r="F241" s="8">
        <v>1.85</v>
      </c>
      <c r="G241" s="8">
        <v>27.5</v>
      </c>
      <c r="H241" s="8">
        <v>0.01</v>
      </c>
      <c r="I241" s="8">
        <v>10.6</v>
      </c>
      <c r="J241" s="8">
        <v>0.015</v>
      </c>
      <c r="K241" s="8">
        <v>0.05</v>
      </c>
      <c r="L241" s="8">
        <v>18.5</v>
      </c>
      <c r="M241" s="8">
        <v>12</v>
      </c>
      <c r="N241" s="64">
        <v>6.5</v>
      </c>
      <c r="O241" s="76">
        <v>0.3</v>
      </c>
      <c r="P241" s="87" t="s">
        <v>46</v>
      </c>
      <c r="Q241" s="52"/>
      <c r="R241" s="45"/>
      <c r="S241" s="45"/>
    </row>
    <row r="242" spans="1:19" s="46" customFormat="1" ht="27.75" customHeight="1" thickBot="1">
      <c r="A242" s="24" t="s">
        <v>53</v>
      </c>
      <c r="B242" s="31" t="s">
        <v>87</v>
      </c>
      <c r="C242" s="155">
        <v>20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71"/>
      <c r="O242" s="76"/>
      <c r="P242" s="87">
        <f>D246/D246</f>
        <v>1</v>
      </c>
      <c r="Q242" s="52"/>
      <c r="R242" s="45"/>
      <c r="S242" s="45"/>
    </row>
    <row r="243" spans="1:19" s="46" customFormat="1" ht="27.75" customHeight="1" thickBot="1">
      <c r="A243" s="24" t="s">
        <v>58</v>
      </c>
      <c r="B243" s="8" t="s">
        <v>96</v>
      </c>
      <c r="C243" s="5">
        <v>200</v>
      </c>
      <c r="D243" s="5">
        <v>6.05</v>
      </c>
      <c r="E243" s="5">
        <v>1.01</v>
      </c>
      <c r="F243" s="5" t="s">
        <v>64</v>
      </c>
      <c r="G243" s="5">
        <v>120.65</v>
      </c>
      <c r="H243" s="5">
        <v>0.48</v>
      </c>
      <c r="I243" s="5"/>
      <c r="J243" s="5">
        <v>29.4</v>
      </c>
      <c r="K243" s="5"/>
      <c r="L243" s="5">
        <v>92.81</v>
      </c>
      <c r="M243" s="5">
        <v>208.81</v>
      </c>
      <c r="N243" s="71">
        <v>60.64</v>
      </c>
      <c r="O243" s="76">
        <v>4.6</v>
      </c>
      <c r="P243" s="87" t="s">
        <v>47</v>
      </c>
      <c r="Q243" s="22"/>
      <c r="R243" s="23"/>
      <c r="S243" s="23"/>
    </row>
    <row r="244" spans="1:19" s="25" customFormat="1" ht="36" customHeight="1" thickBot="1">
      <c r="A244" s="7"/>
      <c r="B244" s="8" t="s">
        <v>23</v>
      </c>
      <c r="C244" s="8">
        <v>25</v>
      </c>
      <c r="D244" s="8">
        <v>3.06</v>
      </c>
      <c r="E244" s="8">
        <v>0.2</v>
      </c>
      <c r="F244" s="8">
        <v>9.66</v>
      </c>
      <c r="G244" s="8">
        <v>46.76</v>
      </c>
      <c r="H244" s="8">
        <v>0.02</v>
      </c>
      <c r="I244" s="8"/>
      <c r="J244" s="8"/>
      <c r="K244" s="8">
        <v>0.26</v>
      </c>
      <c r="L244" s="8">
        <v>4.6</v>
      </c>
      <c r="M244" s="8">
        <v>17.4</v>
      </c>
      <c r="N244" s="8">
        <v>6.6</v>
      </c>
      <c r="O244" s="8">
        <v>0.22</v>
      </c>
      <c r="P244" s="87">
        <f>E246/D246</f>
        <v>1.0114455277660026</v>
      </c>
      <c r="Q244" s="22"/>
      <c r="R244" s="23"/>
      <c r="S244" s="23"/>
    </row>
    <row r="245" spans="1:19" s="25" customFormat="1" ht="42.75" customHeight="1" thickBot="1">
      <c r="A245" s="7" t="s">
        <v>125</v>
      </c>
      <c r="B245" s="8" t="s">
        <v>124</v>
      </c>
      <c r="C245" s="8">
        <v>60</v>
      </c>
      <c r="D245" s="8">
        <v>4.1</v>
      </c>
      <c r="E245" s="8">
        <v>7.3</v>
      </c>
      <c r="F245" s="8">
        <v>33.3</v>
      </c>
      <c r="G245" s="8">
        <v>139</v>
      </c>
      <c r="H245" s="8">
        <v>0.05</v>
      </c>
      <c r="I245" s="8">
        <v>0</v>
      </c>
      <c r="J245" s="8">
        <v>0.06</v>
      </c>
      <c r="K245" s="8">
        <v>0.6</v>
      </c>
      <c r="L245" s="8">
        <v>15</v>
      </c>
      <c r="M245" s="8">
        <v>37</v>
      </c>
      <c r="N245" s="64">
        <v>6</v>
      </c>
      <c r="O245" s="76">
        <v>0.5</v>
      </c>
      <c r="P245" s="87"/>
      <c r="Q245" s="22"/>
      <c r="R245" s="23"/>
      <c r="S245" s="23"/>
    </row>
    <row r="246" spans="1:19" s="25" customFormat="1" ht="33.75" customHeight="1" thickBot="1">
      <c r="A246" s="7"/>
      <c r="B246" s="28" t="s">
        <v>24</v>
      </c>
      <c r="C246" s="28">
        <f>SUM(C239:C245)</f>
        <v>635</v>
      </c>
      <c r="D246" s="28">
        <f>SUM(D239:D245)</f>
        <v>23.589999999999996</v>
      </c>
      <c r="E246" s="28">
        <f>SUM(E239:E245)</f>
        <v>23.86</v>
      </c>
      <c r="F246" s="28">
        <f>SUM(F239:F245)</f>
        <v>93.99</v>
      </c>
      <c r="G246" s="28">
        <f>SUM(G239:G245)</f>
        <v>688.46</v>
      </c>
      <c r="H246" s="28">
        <f>SUM(H239:H245)</f>
        <v>0.7030000000000001</v>
      </c>
      <c r="I246" s="28">
        <f>SUM(I239:I245)</f>
        <v>27.130000000000003</v>
      </c>
      <c r="J246" s="28">
        <f>SUM(J239:J245)</f>
        <v>29.525</v>
      </c>
      <c r="K246" s="28">
        <f>SUM(K239:K245)</f>
        <v>1.27</v>
      </c>
      <c r="L246" s="28">
        <f>SUM(L239:L245)</f>
        <v>227.4</v>
      </c>
      <c r="M246" s="28">
        <f>SUM(M239:M245)</f>
        <v>411.65</v>
      </c>
      <c r="N246" s="28">
        <f>SUM(N239:N245)</f>
        <v>118.47999999999999</v>
      </c>
      <c r="O246" s="28">
        <f>SUM(O239:O245)</f>
        <v>7.384999999999999</v>
      </c>
      <c r="P246" s="88" t="s">
        <v>48</v>
      </c>
      <c r="Q246" s="22"/>
      <c r="R246" s="23"/>
      <c r="S246" s="23"/>
    </row>
    <row r="247" spans="1:19" s="25" customFormat="1" ht="41.25" customHeight="1" thickBot="1">
      <c r="A247" s="7"/>
      <c r="B247" s="144" t="s">
        <v>26</v>
      </c>
      <c r="C247" s="144">
        <f>C235+C246</f>
        <v>1060</v>
      </c>
      <c r="D247" s="144">
        <f>D235+D246</f>
        <v>39.97</v>
      </c>
      <c r="E247" s="143">
        <f>E235+E246</f>
        <v>39.599999999999994</v>
      </c>
      <c r="F247" s="144">
        <f>F235+F246</f>
        <v>159.11</v>
      </c>
      <c r="G247" s="143">
        <f>G235+G246</f>
        <v>1179.74</v>
      </c>
      <c r="H247" s="144">
        <f>H235+H246</f>
        <v>1.319</v>
      </c>
      <c r="I247" s="143">
        <f>I235+I246</f>
        <v>38.410000000000004</v>
      </c>
      <c r="J247" s="144">
        <f>J235+J246</f>
        <v>58.97</v>
      </c>
      <c r="K247" s="143">
        <f>K235+K246</f>
        <v>1.62</v>
      </c>
      <c r="L247" s="144">
        <f>L235+L246</f>
        <v>377.52</v>
      </c>
      <c r="M247" s="143">
        <f>M235+M246</f>
        <v>749.99</v>
      </c>
      <c r="N247" s="144">
        <f>N235+N246</f>
        <v>210.42000000000002</v>
      </c>
      <c r="O247" s="144">
        <f>O235+O246</f>
        <v>14.424999999999999</v>
      </c>
      <c r="P247" s="89">
        <f>F246/D246</f>
        <v>3.984315387876219</v>
      </c>
      <c r="Q247" s="30"/>
      <c r="R247" s="23"/>
      <c r="S247" s="23"/>
    </row>
    <row r="248" spans="1:19" s="25" customFormat="1" ht="36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88"/>
      <c r="Q248" s="10"/>
      <c r="R248" s="4"/>
      <c r="S248" s="4"/>
    </row>
    <row r="249" spans="1:17" ht="36.75" customHeight="1">
      <c r="A249" s="43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101"/>
      <c r="Q249" s="10"/>
    </row>
    <row r="250" spans="1:17" ht="36" customHeight="1">
      <c r="A250" s="43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87"/>
      <c r="Q250" s="10"/>
    </row>
    <row r="251" spans="1:19" ht="21.75" customHeight="1">
      <c r="A251" s="52"/>
      <c r="B251" s="85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87">
        <f>G263/P259*100</f>
        <v>24.950882804086028</v>
      </c>
      <c r="Q251" s="22"/>
      <c r="R251" s="23"/>
      <c r="S251" s="23"/>
    </row>
    <row r="252" spans="1:19" s="25" customFormat="1" ht="33" customHeight="1">
      <c r="A252" s="52"/>
      <c r="B252" s="85"/>
      <c r="C252" s="52"/>
      <c r="D252" s="52"/>
      <c r="E252" s="52"/>
      <c r="F252" s="52"/>
      <c r="G252" s="54"/>
      <c r="H252" s="52"/>
      <c r="I252" s="52"/>
      <c r="J252" s="52"/>
      <c r="K252" s="52"/>
      <c r="L252" s="52"/>
      <c r="M252" s="52"/>
      <c r="N252" s="52"/>
      <c r="O252" s="52"/>
      <c r="P252" s="87"/>
      <c r="Q252" s="22"/>
      <c r="R252" s="23"/>
      <c r="S252" s="23"/>
    </row>
    <row r="253" spans="1:19" s="25" customFormat="1" ht="40.5" customHeight="1">
      <c r="A253" s="52"/>
      <c r="B253" s="85"/>
      <c r="C253" s="52"/>
      <c r="D253" s="52"/>
      <c r="E253" s="52"/>
      <c r="F253" s="52"/>
      <c r="G253" s="54"/>
      <c r="H253" s="52"/>
      <c r="I253" s="52"/>
      <c r="J253" s="52"/>
      <c r="K253" s="52"/>
      <c r="L253" s="52"/>
      <c r="M253" s="52"/>
      <c r="N253" s="52"/>
      <c r="O253" s="52"/>
      <c r="P253" s="87" t="s">
        <v>46</v>
      </c>
      <c r="Q253" s="22"/>
      <c r="R253" s="23"/>
      <c r="S253" s="23"/>
    </row>
    <row r="254" spans="1:19" s="25" customFormat="1" ht="40.5" customHeight="1">
      <c r="A254" s="52"/>
      <c r="B254" s="85"/>
      <c r="C254" s="52"/>
      <c r="D254" s="52"/>
      <c r="E254" s="52"/>
      <c r="F254" s="52"/>
      <c r="G254" s="54" t="s">
        <v>116</v>
      </c>
      <c r="H254" s="52"/>
      <c r="I254" s="52"/>
      <c r="J254" s="52"/>
      <c r="K254" s="52"/>
      <c r="L254" s="52"/>
      <c r="M254" s="52"/>
      <c r="N254" s="52"/>
      <c r="O254" s="52"/>
      <c r="P254" s="87">
        <f>D263/D263</f>
        <v>1</v>
      </c>
      <c r="Q254" s="22"/>
      <c r="R254" s="23"/>
      <c r="S254" s="23"/>
    </row>
    <row r="255" spans="1:19" s="25" customFormat="1" ht="37.5" customHeight="1">
      <c r="A255" s="52"/>
      <c r="B255" s="85"/>
      <c r="C255" s="52"/>
      <c r="D255" s="52"/>
      <c r="E255" s="52"/>
      <c r="F255" s="52"/>
      <c r="G255" s="54"/>
      <c r="H255" s="52"/>
      <c r="I255" s="52"/>
      <c r="J255" s="52"/>
      <c r="K255" s="52"/>
      <c r="L255" s="52"/>
      <c r="M255" s="52"/>
      <c r="N255" s="52"/>
      <c r="O255" s="52"/>
      <c r="P255" s="87" t="s">
        <v>47</v>
      </c>
      <c r="Q255" s="22"/>
      <c r="R255" s="23"/>
      <c r="S255" s="23"/>
    </row>
    <row r="256" spans="1:19" s="25" customFormat="1" ht="39.75" customHeight="1" thickBot="1">
      <c r="A256" s="10"/>
      <c r="B256" s="86"/>
      <c r="C256" s="10"/>
      <c r="D256" s="10"/>
      <c r="E256" s="10"/>
      <c r="F256" s="10"/>
      <c r="G256" s="13" t="s">
        <v>22</v>
      </c>
      <c r="H256" s="10"/>
      <c r="I256" s="10"/>
      <c r="J256" s="10"/>
      <c r="K256" s="10"/>
      <c r="L256" s="10"/>
      <c r="M256" s="10"/>
      <c r="N256" s="10"/>
      <c r="O256" s="10"/>
      <c r="P256" s="87">
        <f>E263/D263</f>
        <v>0.9725759059745348</v>
      </c>
      <c r="Q256" s="22"/>
      <c r="R256" s="4"/>
      <c r="S256" s="4"/>
    </row>
    <row r="257" spans="1:21" ht="37.5" customHeight="1" thickBot="1">
      <c r="A257" s="7" t="s">
        <v>100</v>
      </c>
      <c r="B257" s="8" t="s">
        <v>101</v>
      </c>
      <c r="C257" s="8">
        <v>80</v>
      </c>
      <c r="D257" s="8">
        <v>16.96</v>
      </c>
      <c r="E257" s="8">
        <v>15.69</v>
      </c>
      <c r="F257" s="8">
        <v>21.12</v>
      </c>
      <c r="G257" s="8">
        <v>228.8</v>
      </c>
      <c r="H257" s="8">
        <v>0.13</v>
      </c>
      <c r="I257" s="8">
        <v>2.69</v>
      </c>
      <c r="J257" s="8">
        <v>8.17</v>
      </c>
      <c r="K257" s="8"/>
      <c r="L257" s="8">
        <v>23.4</v>
      </c>
      <c r="M257" s="8">
        <v>77.8</v>
      </c>
      <c r="N257" s="64">
        <v>12.6</v>
      </c>
      <c r="O257" s="7">
        <v>5.08</v>
      </c>
      <c r="P257" s="88" t="s">
        <v>48</v>
      </c>
      <c r="Q257" s="22"/>
      <c r="T257" s="2"/>
      <c r="U257" s="2"/>
    </row>
    <row r="258" spans="1:21" ht="35.25" customHeight="1" thickBot="1">
      <c r="A258" s="7">
        <v>302</v>
      </c>
      <c r="B258" s="31" t="s">
        <v>102</v>
      </c>
      <c r="C258" s="31">
        <v>30</v>
      </c>
      <c r="D258" s="8">
        <v>0.73</v>
      </c>
      <c r="E258" s="8">
        <v>1.21</v>
      </c>
      <c r="F258" s="8">
        <v>4.64</v>
      </c>
      <c r="G258" s="8">
        <v>32.35</v>
      </c>
      <c r="H258" s="8">
        <v>0.012</v>
      </c>
      <c r="I258" s="8">
        <v>1.34</v>
      </c>
      <c r="J258" s="8">
        <v>0.01</v>
      </c>
      <c r="K258" s="8">
        <v>0.14</v>
      </c>
      <c r="L258" s="8">
        <v>4.9</v>
      </c>
      <c r="M258" s="8">
        <v>13.4</v>
      </c>
      <c r="N258" s="64">
        <v>6.9</v>
      </c>
      <c r="O258" s="77">
        <v>0.29</v>
      </c>
      <c r="P258" s="89">
        <f>F263/D263</f>
        <v>3.98971596474045</v>
      </c>
      <c r="Q258" s="30"/>
      <c r="R258" s="23"/>
      <c r="S258" s="23"/>
      <c r="T258" s="2"/>
      <c r="U258" s="2"/>
    </row>
    <row r="259" spans="1:19" s="25" customFormat="1" ht="55.5" customHeight="1" thickBot="1">
      <c r="A259" s="7" t="s">
        <v>81</v>
      </c>
      <c r="B259" s="31" t="s">
        <v>103</v>
      </c>
      <c r="C259" s="31">
        <v>10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64"/>
      <c r="O259" s="77"/>
      <c r="P259" s="89">
        <f>G275*100/60</f>
        <v>2042.7333333333336</v>
      </c>
      <c r="Q259" s="22"/>
      <c r="R259" s="23"/>
      <c r="S259" s="23"/>
    </row>
    <row r="260" spans="1:19" s="25" customFormat="1" ht="21.75" customHeight="1" thickBot="1">
      <c r="A260" s="7" t="s">
        <v>104</v>
      </c>
      <c r="B260" s="8" t="s">
        <v>73</v>
      </c>
      <c r="C260" s="8">
        <v>200</v>
      </c>
      <c r="D260" s="8">
        <v>0.2</v>
      </c>
      <c r="E260" s="8">
        <v>0.1</v>
      </c>
      <c r="F260" s="8">
        <v>24.1</v>
      </c>
      <c r="G260" s="8">
        <v>98</v>
      </c>
      <c r="H260" s="8">
        <v>0.1</v>
      </c>
      <c r="I260" s="8">
        <v>2.1</v>
      </c>
      <c r="J260" s="8"/>
      <c r="K260" s="8">
        <v>0.1</v>
      </c>
      <c r="L260" s="8">
        <v>11</v>
      </c>
      <c r="M260" s="8">
        <v>8</v>
      </c>
      <c r="N260" s="64">
        <v>7</v>
      </c>
      <c r="O260" s="118">
        <v>0.7</v>
      </c>
      <c r="P260" s="89"/>
      <c r="Q260" s="22"/>
      <c r="R260" s="23"/>
      <c r="S260" s="23"/>
    </row>
    <row r="261" spans="1:19" s="25" customFormat="1" ht="36.75" customHeight="1" thickBot="1">
      <c r="A261" s="7"/>
      <c r="B261" s="8" t="s">
        <v>42</v>
      </c>
      <c r="C261" s="8">
        <v>25</v>
      </c>
      <c r="D261" s="8">
        <v>0.3</v>
      </c>
      <c r="E261" s="8">
        <v>1.1</v>
      </c>
      <c r="F261" s="8">
        <v>11.9</v>
      </c>
      <c r="G261" s="8">
        <v>58.8</v>
      </c>
      <c r="H261" s="8">
        <v>0.01</v>
      </c>
      <c r="I261" s="8">
        <v>19.2</v>
      </c>
      <c r="J261" s="8">
        <v>36</v>
      </c>
      <c r="K261" s="8">
        <v>0</v>
      </c>
      <c r="L261" s="8">
        <v>6.9</v>
      </c>
      <c r="M261" s="8">
        <v>5.9</v>
      </c>
      <c r="N261" s="64">
        <v>6.3</v>
      </c>
      <c r="O261" s="76">
        <v>0.31</v>
      </c>
      <c r="P261" s="89"/>
      <c r="Q261" s="22"/>
      <c r="R261" s="3"/>
      <c r="S261" s="3"/>
    </row>
    <row r="262" spans="1:20" ht="21.75" customHeight="1" thickBot="1">
      <c r="A262" s="7" t="s">
        <v>111</v>
      </c>
      <c r="B262" s="8" t="s">
        <v>108</v>
      </c>
      <c r="C262" s="8">
        <v>60</v>
      </c>
      <c r="D262" s="8">
        <v>2.23</v>
      </c>
      <c r="E262" s="8">
        <v>1.76</v>
      </c>
      <c r="F262" s="8">
        <v>19.71</v>
      </c>
      <c r="G262" s="8">
        <v>91.73</v>
      </c>
      <c r="H262" s="8">
        <v>0.046</v>
      </c>
      <c r="I262" s="8"/>
      <c r="J262" s="8"/>
      <c r="K262" s="8"/>
      <c r="L262" s="8">
        <v>9.17</v>
      </c>
      <c r="M262" s="8">
        <v>42.29</v>
      </c>
      <c r="N262" s="8">
        <v>9.98</v>
      </c>
      <c r="O262" s="8">
        <v>1.24</v>
      </c>
      <c r="P262" s="89"/>
      <c r="Q262" s="30"/>
      <c r="R262" s="23"/>
      <c r="S262" s="23"/>
      <c r="T262" s="3"/>
    </row>
    <row r="263" spans="1:19" s="25" customFormat="1" ht="21.75" customHeight="1" thickBot="1">
      <c r="A263" s="7"/>
      <c r="B263" s="28" t="s">
        <v>24</v>
      </c>
      <c r="C263" s="28">
        <f>SUM(C257:C262)</f>
        <v>405</v>
      </c>
      <c r="D263" s="28">
        <f>SUM(D257:D262)</f>
        <v>20.42</v>
      </c>
      <c r="E263" s="28">
        <f>SUM(E257:E262)</f>
        <v>19.860000000000003</v>
      </c>
      <c r="F263" s="28">
        <f>SUM(F257:F262)</f>
        <v>81.47</v>
      </c>
      <c r="G263" s="28">
        <f>SUM(G257:G262)</f>
        <v>509.68000000000006</v>
      </c>
      <c r="H263" s="28">
        <f>SUM(H257:H262)</f>
        <v>0.298</v>
      </c>
      <c r="I263" s="28">
        <f>SUM(I257:I262)</f>
        <v>25.33</v>
      </c>
      <c r="J263" s="28">
        <f>SUM(J257:J262)</f>
        <v>44.18</v>
      </c>
      <c r="K263" s="28">
        <f>SUM(K257:K262)</f>
        <v>0.24000000000000002</v>
      </c>
      <c r="L263" s="28">
        <f>SUM(L257:L262)</f>
        <v>55.37</v>
      </c>
      <c r="M263" s="28">
        <f>SUM(M257:M262)</f>
        <v>147.39000000000001</v>
      </c>
      <c r="N263" s="28">
        <f>SUM(N257:N262)</f>
        <v>42.78</v>
      </c>
      <c r="O263" s="28">
        <f>SUM(O257:O262)</f>
        <v>7.62</v>
      </c>
      <c r="P263" s="89"/>
      <c r="Q263" s="2"/>
      <c r="R263" s="4"/>
      <c r="S263" s="4"/>
    </row>
    <row r="264" spans="1:16" ht="39" customHeight="1">
      <c r="A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89">
        <f>G274/P259*100</f>
        <v>35.04911719591397</v>
      </c>
    </row>
    <row r="265" spans="1:16" ht="42.75" customHeight="1">
      <c r="A265" s="10"/>
      <c r="C265" s="10"/>
      <c r="D265" s="10"/>
      <c r="E265" s="10"/>
      <c r="F265" s="10"/>
      <c r="G265" s="13" t="s">
        <v>25</v>
      </c>
      <c r="H265" s="10"/>
      <c r="I265" s="10"/>
      <c r="J265" s="10"/>
      <c r="K265" s="10"/>
      <c r="L265" s="10"/>
      <c r="M265" s="10"/>
      <c r="N265" s="10"/>
      <c r="O265" s="10"/>
      <c r="P265" s="89"/>
    </row>
    <row r="266" spans="1:19" ht="42" customHeight="1" thickBot="1">
      <c r="A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87" t="s">
        <v>46</v>
      </c>
      <c r="Q266" s="22"/>
      <c r="R266" s="23"/>
      <c r="S266" s="23"/>
    </row>
    <row r="267" spans="1:19" s="25" customFormat="1" ht="40.5" customHeight="1" thickBot="1">
      <c r="A267" s="103">
        <v>101</v>
      </c>
      <c r="B267" s="79" t="s">
        <v>99</v>
      </c>
      <c r="C267" s="79">
        <v>150</v>
      </c>
      <c r="D267" s="79">
        <v>4.5</v>
      </c>
      <c r="E267" s="79">
        <v>7.47</v>
      </c>
      <c r="F267" s="79">
        <v>17.4</v>
      </c>
      <c r="G267" s="79">
        <v>93.75</v>
      </c>
      <c r="H267" s="79">
        <v>0.097</v>
      </c>
      <c r="I267" s="79">
        <v>8.85</v>
      </c>
      <c r="J267" s="79">
        <v>0.017</v>
      </c>
      <c r="K267" s="79">
        <v>0.55</v>
      </c>
      <c r="L267" s="79">
        <v>33.5</v>
      </c>
      <c r="M267" s="79">
        <v>133</v>
      </c>
      <c r="N267" s="104">
        <v>30.25</v>
      </c>
      <c r="O267" s="78">
        <v>1</v>
      </c>
      <c r="P267" s="87">
        <f>D274/D274</f>
        <v>1</v>
      </c>
      <c r="Q267" s="22"/>
      <c r="R267" s="4"/>
      <c r="S267" s="4"/>
    </row>
    <row r="268" spans="1:17" ht="33.75" customHeight="1" thickBot="1">
      <c r="A268" s="7" t="s">
        <v>100</v>
      </c>
      <c r="B268" s="8" t="s">
        <v>101</v>
      </c>
      <c r="C268" s="8">
        <v>80</v>
      </c>
      <c r="D268" s="8">
        <v>16.96</v>
      </c>
      <c r="E268" s="8">
        <v>15.69</v>
      </c>
      <c r="F268" s="8">
        <v>21.12</v>
      </c>
      <c r="G268" s="8">
        <v>228.8</v>
      </c>
      <c r="H268" s="8">
        <v>0.13</v>
      </c>
      <c r="I268" s="8">
        <v>2.69</v>
      </c>
      <c r="J268" s="8">
        <v>8.17</v>
      </c>
      <c r="K268" s="8"/>
      <c r="L268" s="8">
        <v>23.4</v>
      </c>
      <c r="M268" s="8">
        <v>77.8</v>
      </c>
      <c r="N268" s="64">
        <v>12.6</v>
      </c>
      <c r="O268" s="7">
        <v>5.08</v>
      </c>
      <c r="P268" s="87" t="s">
        <v>47</v>
      </c>
      <c r="Q268" s="22"/>
    </row>
    <row r="269" spans="1:19" ht="36" customHeight="1" thickBot="1">
      <c r="A269" s="7">
        <v>302</v>
      </c>
      <c r="B269" s="31" t="s">
        <v>102</v>
      </c>
      <c r="C269" s="31">
        <v>30</v>
      </c>
      <c r="D269" s="8">
        <v>0.73</v>
      </c>
      <c r="E269" s="8">
        <v>1.21</v>
      </c>
      <c r="F269" s="8">
        <v>4.64</v>
      </c>
      <c r="G269" s="8">
        <v>32.35</v>
      </c>
      <c r="H269" s="8">
        <v>0.012</v>
      </c>
      <c r="I269" s="8">
        <v>1.34</v>
      </c>
      <c r="J269" s="8">
        <v>0.01</v>
      </c>
      <c r="K269" s="8">
        <v>0.14</v>
      </c>
      <c r="L269" s="8">
        <v>4.9</v>
      </c>
      <c r="M269" s="8">
        <v>13.4</v>
      </c>
      <c r="N269" s="64">
        <v>6.9</v>
      </c>
      <c r="O269" s="76">
        <v>0.29</v>
      </c>
      <c r="P269" s="87">
        <f>E274/D274</f>
        <v>0.9726812816188872</v>
      </c>
      <c r="Q269" s="22"/>
      <c r="R269" s="23"/>
      <c r="S269" s="23"/>
    </row>
    <row r="270" spans="1:19" s="25" customFormat="1" ht="21.75" customHeight="1" thickBot="1">
      <c r="A270" s="7" t="s">
        <v>81</v>
      </c>
      <c r="B270" s="8" t="s">
        <v>103</v>
      </c>
      <c r="C270" s="8">
        <v>10</v>
      </c>
      <c r="D270" s="8">
        <v>0.2</v>
      </c>
      <c r="E270" s="8">
        <v>0.1</v>
      </c>
      <c r="F270" s="8">
        <v>24.1</v>
      </c>
      <c r="G270" s="8">
        <v>98</v>
      </c>
      <c r="H270" s="8">
        <v>0.1</v>
      </c>
      <c r="I270" s="8">
        <v>2.1</v>
      </c>
      <c r="J270" s="8"/>
      <c r="K270" s="8">
        <v>0.1</v>
      </c>
      <c r="L270" s="8">
        <v>11</v>
      </c>
      <c r="M270" s="8">
        <v>8</v>
      </c>
      <c r="N270" s="64">
        <v>7</v>
      </c>
      <c r="O270" s="118">
        <v>0.7</v>
      </c>
      <c r="P270" s="88" t="s">
        <v>48</v>
      </c>
      <c r="Q270" s="22"/>
      <c r="R270" s="23"/>
      <c r="S270" s="23"/>
    </row>
    <row r="271" spans="1:19" s="25" customFormat="1" ht="21.75" customHeight="1" thickBot="1">
      <c r="A271" s="7" t="s">
        <v>104</v>
      </c>
      <c r="B271" s="8" t="s">
        <v>73</v>
      </c>
      <c r="C271" s="8">
        <v>200</v>
      </c>
      <c r="D271" s="8">
        <v>0.3</v>
      </c>
      <c r="E271" s="8">
        <v>1.1</v>
      </c>
      <c r="F271" s="8">
        <v>11.9</v>
      </c>
      <c r="G271" s="8">
        <v>58.8</v>
      </c>
      <c r="H271" s="8">
        <v>0.01</v>
      </c>
      <c r="I271" s="8">
        <v>19.2</v>
      </c>
      <c r="J271" s="8">
        <v>36</v>
      </c>
      <c r="K271" s="8">
        <v>0</v>
      </c>
      <c r="L271" s="8">
        <v>6.9</v>
      </c>
      <c r="M271" s="8">
        <v>5.9</v>
      </c>
      <c r="N271" s="64">
        <v>6.3</v>
      </c>
      <c r="O271" s="76">
        <v>0.31</v>
      </c>
      <c r="P271" s="89">
        <f>F274/D274</f>
        <v>3.9527824620573355</v>
      </c>
      <c r="Q271" s="22"/>
      <c r="R271" s="23"/>
      <c r="S271" s="23"/>
    </row>
    <row r="272" spans="1:19" s="25" customFormat="1" ht="42" customHeight="1" thickBot="1">
      <c r="A272" s="7"/>
      <c r="B272" s="8" t="s">
        <v>23</v>
      </c>
      <c r="C272" s="8">
        <v>25</v>
      </c>
      <c r="D272" s="8">
        <v>3.06</v>
      </c>
      <c r="E272" s="8">
        <v>0.2</v>
      </c>
      <c r="F272" s="8">
        <v>9.66</v>
      </c>
      <c r="G272" s="8">
        <v>46.76</v>
      </c>
      <c r="H272" s="8">
        <v>0.02</v>
      </c>
      <c r="I272" s="8"/>
      <c r="J272" s="8"/>
      <c r="K272" s="8">
        <v>0.26</v>
      </c>
      <c r="L272" s="8">
        <v>4.6</v>
      </c>
      <c r="M272" s="8">
        <v>17.4</v>
      </c>
      <c r="N272" s="8">
        <v>6.6</v>
      </c>
      <c r="O272" s="8">
        <v>0.22</v>
      </c>
      <c r="P272" s="89"/>
      <c r="Q272" s="22"/>
      <c r="R272" s="4"/>
      <c r="S272" s="4"/>
    </row>
    <row r="273" spans="1:21" ht="21.75" customHeight="1" thickBot="1">
      <c r="A273" s="7" t="s">
        <v>139</v>
      </c>
      <c r="B273" s="8" t="s">
        <v>147</v>
      </c>
      <c r="C273" s="8">
        <v>80</v>
      </c>
      <c r="D273" s="8">
        <v>3.9</v>
      </c>
      <c r="E273" s="8">
        <v>3.07</v>
      </c>
      <c r="F273" s="8">
        <v>28.38</v>
      </c>
      <c r="G273" s="8">
        <v>157.5</v>
      </c>
      <c r="H273" s="8">
        <v>0.05</v>
      </c>
      <c r="I273" s="8">
        <v>0</v>
      </c>
      <c r="J273" s="8">
        <v>0.025</v>
      </c>
      <c r="K273" s="8">
        <v>0.58</v>
      </c>
      <c r="L273" s="8">
        <v>8.3</v>
      </c>
      <c r="M273" s="8">
        <v>31.54</v>
      </c>
      <c r="N273" s="8">
        <v>5.81</v>
      </c>
      <c r="O273" s="8">
        <v>0.5</v>
      </c>
      <c r="P273" s="89"/>
      <c r="Q273" s="22"/>
      <c r="T273" s="2"/>
      <c r="U273" s="2"/>
    </row>
    <row r="274" spans="1:21" ht="21.75" customHeight="1" thickBot="1">
      <c r="A274" s="7"/>
      <c r="B274" s="28" t="s">
        <v>24</v>
      </c>
      <c r="C274" s="28">
        <f>SUM(C267:C273)</f>
        <v>575</v>
      </c>
      <c r="D274" s="28">
        <f aca="true" t="shared" si="27" ref="D274:N274">SUM(D267:D273)</f>
        <v>29.65</v>
      </c>
      <c r="E274" s="28">
        <f t="shared" si="27"/>
        <v>28.840000000000003</v>
      </c>
      <c r="F274" s="28">
        <f t="shared" si="27"/>
        <v>117.19999999999999</v>
      </c>
      <c r="G274" s="28">
        <f t="shared" si="27"/>
        <v>715.96</v>
      </c>
      <c r="H274" s="28">
        <f t="shared" si="27"/>
        <v>0.41900000000000004</v>
      </c>
      <c r="I274" s="28">
        <f t="shared" si="27"/>
        <v>34.18</v>
      </c>
      <c r="J274" s="28">
        <f t="shared" si="27"/>
        <v>44.222</v>
      </c>
      <c r="K274" s="28">
        <f t="shared" si="27"/>
        <v>1.63</v>
      </c>
      <c r="L274" s="28">
        <f t="shared" si="27"/>
        <v>92.6</v>
      </c>
      <c r="M274" s="28">
        <f t="shared" si="27"/>
        <v>287.04</v>
      </c>
      <c r="N274" s="28">
        <f t="shared" si="27"/>
        <v>75.46</v>
      </c>
      <c r="O274" s="28">
        <f>SUM(O267:O273)</f>
        <v>8.1</v>
      </c>
      <c r="P274" s="89"/>
      <c r="Q274" s="30"/>
      <c r="R274" s="23"/>
      <c r="S274" s="23"/>
      <c r="T274" s="2"/>
      <c r="U274" s="2"/>
    </row>
    <row r="275" spans="1:19" s="25" customFormat="1" ht="21.75" customHeight="1" thickBot="1">
      <c r="A275" s="48"/>
      <c r="B275" s="51" t="s">
        <v>26</v>
      </c>
      <c r="C275" s="51">
        <f aca="true" t="shared" si="28" ref="C275:O275">C263+C274</f>
        <v>980</v>
      </c>
      <c r="D275" s="51">
        <f t="shared" si="28"/>
        <v>50.07</v>
      </c>
      <c r="E275" s="51">
        <f t="shared" si="28"/>
        <v>48.7</v>
      </c>
      <c r="F275" s="51">
        <f t="shared" si="28"/>
        <v>198.67</v>
      </c>
      <c r="G275" s="51">
        <f t="shared" si="28"/>
        <v>1225.64</v>
      </c>
      <c r="H275" s="51">
        <f t="shared" si="28"/>
        <v>0.7170000000000001</v>
      </c>
      <c r="I275" s="51">
        <f t="shared" si="28"/>
        <v>59.51</v>
      </c>
      <c r="J275" s="51">
        <f t="shared" si="28"/>
        <v>88.402</v>
      </c>
      <c r="K275" s="51">
        <f t="shared" si="28"/>
        <v>1.8699999999999999</v>
      </c>
      <c r="L275" s="51">
        <f t="shared" si="28"/>
        <v>147.97</v>
      </c>
      <c r="M275" s="51">
        <f t="shared" si="28"/>
        <v>434.43000000000006</v>
      </c>
      <c r="N275" s="51">
        <f t="shared" si="28"/>
        <v>118.24</v>
      </c>
      <c r="O275" s="51">
        <f t="shared" si="28"/>
        <v>15.719999999999999</v>
      </c>
      <c r="P275" s="89"/>
      <c r="Q275" s="46"/>
      <c r="R275" s="45"/>
      <c r="S275" s="45"/>
    </row>
    <row r="276" spans="1:21" s="46" customFormat="1" ht="20.25">
      <c r="A276" s="43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89"/>
      <c r="Q276" s="27"/>
      <c r="R276" s="45"/>
      <c r="S276" s="45"/>
      <c r="T276" s="45"/>
      <c r="U276" s="45"/>
    </row>
    <row r="277" spans="1:19" s="46" customFormat="1" ht="27.75" customHeight="1">
      <c r="A277" s="43"/>
      <c r="B277" s="12"/>
      <c r="C277" s="43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88"/>
      <c r="Q277" s="43"/>
      <c r="R277" s="45"/>
      <c r="S277" s="45"/>
    </row>
    <row r="278" spans="1:21" s="46" customFormat="1" ht="20.25">
      <c r="A278" s="43"/>
      <c r="B278" s="12"/>
      <c r="C278" s="43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89"/>
      <c r="Q278" s="43"/>
      <c r="R278" s="45"/>
      <c r="S278" s="45"/>
      <c r="T278" s="45"/>
      <c r="U278" s="45"/>
    </row>
    <row r="279" spans="1:21" s="46" customFormat="1" ht="20.25">
      <c r="A279" s="43"/>
      <c r="B279" s="43"/>
      <c r="C279" s="43"/>
      <c r="D279" s="43"/>
      <c r="E279" s="43"/>
      <c r="F279" s="43"/>
      <c r="G279" s="12" t="s">
        <v>117</v>
      </c>
      <c r="H279" s="43"/>
      <c r="I279" s="43"/>
      <c r="J279" s="43"/>
      <c r="K279" s="43"/>
      <c r="L279" s="43"/>
      <c r="M279" s="43"/>
      <c r="N279" s="43"/>
      <c r="O279" s="43"/>
      <c r="P279" s="100">
        <f>G287/P290*100</f>
        <v>25.87018484549175</v>
      </c>
      <c r="Q279" s="56"/>
      <c r="R279" s="45"/>
      <c r="S279" s="45"/>
      <c r="T279" s="45"/>
      <c r="U279" s="45"/>
    </row>
    <row r="280" spans="1:21" s="46" customFormat="1" ht="21" thickBot="1">
      <c r="A280" s="22"/>
      <c r="B280" s="22"/>
      <c r="C280" s="22"/>
      <c r="D280" s="22"/>
      <c r="E280" s="22"/>
      <c r="F280" s="22"/>
      <c r="G280" s="6" t="s">
        <v>22</v>
      </c>
      <c r="H280" s="22"/>
      <c r="I280" s="22"/>
      <c r="J280" s="22"/>
      <c r="K280" s="22"/>
      <c r="L280" s="22"/>
      <c r="M280" s="22"/>
      <c r="N280" s="22"/>
      <c r="O280" s="22"/>
      <c r="P280" s="87" t="s">
        <v>46</v>
      </c>
      <c r="Q280" s="12"/>
      <c r="R280" s="45"/>
      <c r="S280" s="45"/>
      <c r="T280" s="45"/>
      <c r="U280" s="45"/>
    </row>
    <row r="281" spans="1:21" s="46" customFormat="1" ht="41.25" thickBot="1">
      <c r="A281" s="48">
        <v>294</v>
      </c>
      <c r="B281" s="49" t="s">
        <v>126</v>
      </c>
      <c r="C281" s="68">
        <v>60</v>
      </c>
      <c r="D281" s="48">
        <v>11.86</v>
      </c>
      <c r="E281" s="136">
        <v>8.47</v>
      </c>
      <c r="F281" s="134">
        <v>7.33</v>
      </c>
      <c r="G281" s="134">
        <v>249</v>
      </c>
      <c r="H281" s="134">
        <v>0.07</v>
      </c>
      <c r="I281" s="134">
        <v>0.67</v>
      </c>
      <c r="J281" s="134">
        <v>0.026</v>
      </c>
      <c r="K281" s="134">
        <v>0.33</v>
      </c>
      <c r="L281" s="134">
        <v>29.39</v>
      </c>
      <c r="M281" s="134">
        <v>74.61</v>
      </c>
      <c r="N281" s="134">
        <v>14.7</v>
      </c>
      <c r="O281" s="135">
        <v>94</v>
      </c>
      <c r="P281" s="87">
        <f>D235/D235</f>
        <v>1</v>
      </c>
      <c r="R281" s="45"/>
      <c r="S281" s="45"/>
      <c r="T281" s="45"/>
      <c r="U281" s="45"/>
    </row>
    <row r="282" spans="1:21" s="46" customFormat="1" ht="21" thickBot="1">
      <c r="A282" s="48">
        <v>302</v>
      </c>
      <c r="B282" s="68" t="s">
        <v>43</v>
      </c>
      <c r="C282" s="48">
        <v>100</v>
      </c>
      <c r="D282" s="68">
        <v>5.73</v>
      </c>
      <c r="E282" s="48">
        <v>4.06</v>
      </c>
      <c r="F282" s="68">
        <v>25.76</v>
      </c>
      <c r="G282" s="48">
        <v>162.5</v>
      </c>
      <c r="H282" s="68">
        <v>0.13</v>
      </c>
      <c r="I282" s="48">
        <v>0</v>
      </c>
      <c r="J282" s="68">
        <v>0</v>
      </c>
      <c r="K282" s="48">
        <v>0</v>
      </c>
      <c r="L282" s="68">
        <v>9.88</v>
      </c>
      <c r="M282" s="48">
        <v>135.95</v>
      </c>
      <c r="N282" s="68">
        <v>90.55</v>
      </c>
      <c r="O282" s="48">
        <v>3.04</v>
      </c>
      <c r="P282" s="87" t="s">
        <v>47</v>
      </c>
      <c r="R282" s="45"/>
      <c r="S282" s="45"/>
      <c r="T282" s="45"/>
      <c r="U282" s="45"/>
    </row>
    <row r="283" spans="1:21" s="46" customFormat="1" ht="21" thickBot="1">
      <c r="A283" s="48" t="s">
        <v>50</v>
      </c>
      <c r="B283" s="68" t="s">
        <v>49</v>
      </c>
      <c r="C283" s="48">
        <v>30</v>
      </c>
      <c r="D283" s="68">
        <v>0.43</v>
      </c>
      <c r="E283" s="48">
        <v>0.72</v>
      </c>
      <c r="F283" s="68">
        <v>2.78</v>
      </c>
      <c r="G283" s="48">
        <v>19.41</v>
      </c>
      <c r="H283" s="68">
        <v>0.007</v>
      </c>
      <c r="I283" s="48">
        <v>0.8</v>
      </c>
      <c r="J283" s="68">
        <v>0.006</v>
      </c>
      <c r="K283" s="48">
        <v>0.081</v>
      </c>
      <c r="L283" s="68">
        <v>2.94</v>
      </c>
      <c r="M283" s="48">
        <v>8.04</v>
      </c>
      <c r="N283" s="68">
        <v>4.14</v>
      </c>
      <c r="O283" s="48">
        <v>0.17</v>
      </c>
      <c r="P283" s="87">
        <f>E235/D235</f>
        <v>0.9609279609279608</v>
      </c>
      <c r="R283" s="45"/>
      <c r="S283" s="45"/>
      <c r="T283" s="45"/>
      <c r="U283" s="45"/>
    </row>
    <row r="284" spans="1:19" s="46" customFormat="1" ht="27.75" customHeight="1" thickBot="1">
      <c r="A284" s="131" t="s">
        <v>70</v>
      </c>
      <c r="B284" s="134" t="s">
        <v>71</v>
      </c>
      <c r="C284" s="134">
        <v>15</v>
      </c>
      <c r="D284" s="134">
        <v>0.7</v>
      </c>
      <c r="E284" s="134">
        <v>1.85</v>
      </c>
      <c r="F284" s="134">
        <v>1.85</v>
      </c>
      <c r="G284" s="134">
        <v>27.5</v>
      </c>
      <c r="H284" s="134">
        <v>0.01</v>
      </c>
      <c r="I284" s="134">
        <v>10.6</v>
      </c>
      <c r="J284" s="134">
        <v>0.015</v>
      </c>
      <c r="K284" s="134">
        <v>0.05</v>
      </c>
      <c r="L284" s="134">
        <v>18.5</v>
      </c>
      <c r="M284" s="134">
        <v>12</v>
      </c>
      <c r="N284" s="134">
        <v>6.5</v>
      </c>
      <c r="O284" s="135">
        <v>0.3</v>
      </c>
      <c r="P284" s="88" t="s">
        <v>48</v>
      </c>
      <c r="Q284" s="22"/>
      <c r="R284" s="23"/>
      <c r="S284" s="23"/>
    </row>
    <row r="285" spans="1:19" s="25" customFormat="1" ht="36.75" customHeight="1" thickBot="1">
      <c r="A285" s="132"/>
      <c r="B285" s="134" t="s">
        <v>114</v>
      </c>
      <c r="C285" s="134">
        <v>200</v>
      </c>
      <c r="D285" s="134">
        <v>0.1</v>
      </c>
      <c r="E285" s="134"/>
      <c r="F285" s="134">
        <v>15.2</v>
      </c>
      <c r="G285" s="134">
        <v>61</v>
      </c>
      <c r="H285" s="134" t="s">
        <v>29</v>
      </c>
      <c r="I285" s="134">
        <v>2.8</v>
      </c>
      <c r="J285" s="134"/>
      <c r="K285" s="134" t="s">
        <v>29</v>
      </c>
      <c r="L285" s="134">
        <v>14.2</v>
      </c>
      <c r="M285" s="134">
        <v>4</v>
      </c>
      <c r="N285" s="134">
        <v>2</v>
      </c>
      <c r="O285" s="135">
        <v>0.4</v>
      </c>
      <c r="P285" s="89">
        <f>F235/D235</f>
        <v>3.975579975579976</v>
      </c>
      <c r="Q285" s="22"/>
      <c r="R285" s="23"/>
      <c r="S285" s="23"/>
    </row>
    <row r="286" spans="1:19" s="25" customFormat="1" ht="33.75" customHeight="1" thickBot="1">
      <c r="A286" s="133"/>
      <c r="B286" s="134" t="s">
        <v>42</v>
      </c>
      <c r="C286" s="141">
        <v>25</v>
      </c>
      <c r="D286" s="141">
        <v>2.23</v>
      </c>
      <c r="E286" s="141">
        <v>1.76</v>
      </c>
      <c r="F286" s="141">
        <v>19.71</v>
      </c>
      <c r="G286" s="134">
        <v>91.73</v>
      </c>
      <c r="H286" s="141">
        <v>0.046</v>
      </c>
      <c r="I286" s="141"/>
      <c r="J286" s="141"/>
      <c r="K286" s="141"/>
      <c r="L286" s="141">
        <v>9.17</v>
      </c>
      <c r="M286" s="141">
        <v>42.29</v>
      </c>
      <c r="N286" s="141">
        <v>9.98</v>
      </c>
      <c r="O286" s="142">
        <v>1.24</v>
      </c>
      <c r="P286" s="89"/>
      <c r="Q286" s="22"/>
      <c r="R286" s="23"/>
      <c r="S286" s="23"/>
    </row>
    <row r="287" spans="1:19" s="25" customFormat="1" ht="39" customHeight="1" thickBot="1">
      <c r="A287" s="133"/>
      <c r="B287" s="28" t="s">
        <v>24</v>
      </c>
      <c r="C287" s="28">
        <f>SUM(C281:C286)</f>
        <v>430</v>
      </c>
      <c r="D287" s="28">
        <f aca="true" t="shared" si="29" ref="D287:O287">SUM(D281:D286)</f>
        <v>21.05</v>
      </c>
      <c r="E287" s="28">
        <f t="shared" si="29"/>
        <v>16.860000000000003</v>
      </c>
      <c r="F287" s="28">
        <f t="shared" si="29"/>
        <v>72.63</v>
      </c>
      <c r="G287" s="28">
        <f t="shared" si="29"/>
        <v>611.1400000000001</v>
      </c>
      <c r="H287" s="28">
        <f t="shared" si="29"/>
        <v>0.263</v>
      </c>
      <c r="I287" s="28">
        <f t="shared" si="29"/>
        <v>14.870000000000001</v>
      </c>
      <c r="J287" s="28">
        <f t="shared" si="29"/>
        <v>0.047</v>
      </c>
      <c r="K287" s="28">
        <f t="shared" si="29"/>
        <v>0.461</v>
      </c>
      <c r="L287" s="28">
        <f t="shared" si="29"/>
        <v>84.08</v>
      </c>
      <c r="M287" s="28">
        <f t="shared" si="29"/>
        <v>276.89</v>
      </c>
      <c r="N287" s="28">
        <f t="shared" si="29"/>
        <v>127.87</v>
      </c>
      <c r="O287" s="28">
        <f t="shared" si="29"/>
        <v>99.15</v>
      </c>
      <c r="P287" s="110"/>
      <c r="Q287" s="30"/>
      <c r="R287" s="23"/>
      <c r="S287" s="23"/>
    </row>
    <row r="288" spans="1:19" s="25" customFormat="1" ht="39.75" customHeight="1">
      <c r="A288" s="45"/>
      <c r="B288" s="43"/>
      <c r="C288" s="45"/>
      <c r="D288" s="45"/>
      <c r="E288" s="45"/>
      <c r="F288" s="45"/>
      <c r="G288" s="112"/>
      <c r="H288" s="45"/>
      <c r="I288" s="45"/>
      <c r="J288" s="45"/>
      <c r="K288" s="45"/>
      <c r="L288" s="45"/>
      <c r="M288" s="45"/>
      <c r="N288" s="45"/>
      <c r="O288" s="45"/>
      <c r="P288" s="110"/>
      <c r="Q288" s="2"/>
      <c r="R288" s="4"/>
      <c r="S288" s="4"/>
    </row>
    <row r="289" spans="1:16" ht="39.75" customHeight="1">
      <c r="A289" s="22"/>
      <c r="B289" s="22"/>
      <c r="C289" s="22"/>
      <c r="D289" s="22"/>
      <c r="E289" s="22"/>
      <c r="F289" s="22"/>
      <c r="G289" s="6" t="s">
        <v>25</v>
      </c>
      <c r="H289" s="22"/>
      <c r="I289" s="22"/>
      <c r="J289" s="22"/>
      <c r="K289" s="22"/>
      <c r="L289" s="119"/>
      <c r="M289" s="119"/>
      <c r="N289" s="22"/>
      <c r="O289" s="22"/>
      <c r="P289" s="87"/>
    </row>
    <row r="290" spans="1:17" ht="42" customHeight="1" thickBot="1">
      <c r="A290" s="22" t="s">
        <v>29</v>
      </c>
      <c r="B290" s="22" t="s">
        <v>29</v>
      </c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87">
        <f>G299*100/60</f>
        <v>2362.3333333333335</v>
      </c>
      <c r="Q290" s="70"/>
    </row>
    <row r="291" spans="1:19" ht="34.5" customHeight="1" thickBot="1">
      <c r="A291" s="72" t="s">
        <v>76</v>
      </c>
      <c r="B291" s="73" t="s">
        <v>77</v>
      </c>
      <c r="C291" s="73">
        <v>150</v>
      </c>
      <c r="D291" s="73">
        <v>1.8</v>
      </c>
      <c r="E291" s="73">
        <v>4.92</v>
      </c>
      <c r="F291" s="73">
        <v>10.93</v>
      </c>
      <c r="G291" s="73">
        <v>51.75</v>
      </c>
      <c r="H291" s="73">
        <v>0.05</v>
      </c>
      <c r="I291" s="73">
        <v>49.72</v>
      </c>
      <c r="J291" s="73">
        <v>0</v>
      </c>
      <c r="K291" s="73">
        <v>0</v>
      </c>
      <c r="L291" s="73">
        <v>49.72</v>
      </c>
      <c r="M291" s="73">
        <v>54.6</v>
      </c>
      <c r="N291" s="73">
        <v>26.12</v>
      </c>
      <c r="O291" s="94">
        <v>1.22</v>
      </c>
      <c r="P291" s="87">
        <f>G298/P290*100</f>
        <v>34.12981515450825</v>
      </c>
      <c r="Q291" s="22"/>
      <c r="R291" s="23"/>
      <c r="S291" s="23"/>
    </row>
    <row r="292" spans="1:19" s="25" customFormat="1" ht="43.5" customHeight="1" thickBot="1">
      <c r="A292" s="48" t="s">
        <v>55</v>
      </c>
      <c r="B292" s="49" t="s">
        <v>126</v>
      </c>
      <c r="C292" s="68">
        <v>60</v>
      </c>
      <c r="D292" s="48">
        <v>11.86</v>
      </c>
      <c r="E292" s="136">
        <v>8.47</v>
      </c>
      <c r="F292" s="134">
        <v>7.33</v>
      </c>
      <c r="G292" s="134">
        <v>249</v>
      </c>
      <c r="H292" s="134">
        <v>0.07</v>
      </c>
      <c r="I292" s="134">
        <v>0.67</v>
      </c>
      <c r="J292" s="134">
        <v>0.026</v>
      </c>
      <c r="K292" s="134">
        <v>0.33</v>
      </c>
      <c r="L292" s="134">
        <v>29.39</v>
      </c>
      <c r="M292" s="134">
        <v>74.61</v>
      </c>
      <c r="N292" s="134">
        <v>14.7</v>
      </c>
      <c r="O292" s="135">
        <v>94</v>
      </c>
      <c r="P292" s="87" t="s">
        <v>46</v>
      </c>
      <c r="Q292" s="22"/>
      <c r="R292" s="23"/>
      <c r="S292" s="23"/>
    </row>
    <row r="293" spans="1:19" s="25" customFormat="1" ht="38.25" customHeight="1" thickBot="1">
      <c r="A293" s="48" t="s">
        <v>50</v>
      </c>
      <c r="B293" s="68" t="s">
        <v>49</v>
      </c>
      <c r="C293" s="48">
        <v>30</v>
      </c>
      <c r="D293" s="68">
        <v>0.43</v>
      </c>
      <c r="E293" s="48">
        <v>0.72</v>
      </c>
      <c r="F293" s="68">
        <v>2.78</v>
      </c>
      <c r="G293" s="48">
        <v>19.41</v>
      </c>
      <c r="H293" s="68">
        <v>0.007</v>
      </c>
      <c r="I293" s="48">
        <v>0.8</v>
      </c>
      <c r="J293" s="68">
        <v>0.006</v>
      </c>
      <c r="K293" s="48">
        <v>0.081</v>
      </c>
      <c r="L293" s="68">
        <v>2.94</v>
      </c>
      <c r="M293" s="48">
        <v>8.04</v>
      </c>
      <c r="N293" s="68">
        <v>4.14</v>
      </c>
      <c r="O293" s="48">
        <v>0.17</v>
      </c>
      <c r="P293" s="87">
        <f>D246/D246</f>
        <v>1</v>
      </c>
      <c r="Q293" s="22"/>
      <c r="R293" s="23"/>
      <c r="S293" s="23"/>
    </row>
    <row r="294" spans="1:19" s="25" customFormat="1" ht="36" customHeight="1" thickBot="1">
      <c r="A294" s="48">
        <v>302</v>
      </c>
      <c r="B294" s="68" t="s">
        <v>43</v>
      </c>
      <c r="C294" s="48">
        <v>100</v>
      </c>
      <c r="D294" s="68">
        <v>5.73</v>
      </c>
      <c r="E294" s="48">
        <v>4.06</v>
      </c>
      <c r="F294" s="68">
        <v>25.76</v>
      </c>
      <c r="G294" s="48">
        <v>162.5</v>
      </c>
      <c r="H294" s="68">
        <v>0.13</v>
      </c>
      <c r="I294" s="48">
        <v>0</v>
      </c>
      <c r="J294" s="68">
        <v>0</v>
      </c>
      <c r="K294" s="48">
        <v>0</v>
      </c>
      <c r="L294" s="68">
        <v>9.88</v>
      </c>
      <c r="M294" s="48">
        <v>135.95</v>
      </c>
      <c r="N294" s="68">
        <v>90.55</v>
      </c>
      <c r="O294" s="48">
        <v>3.04</v>
      </c>
      <c r="P294" s="87" t="s">
        <v>47</v>
      </c>
      <c r="Q294" s="22"/>
      <c r="R294" s="23"/>
      <c r="S294" s="23"/>
    </row>
    <row r="295" spans="1:19" s="25" customFormat="1" ht="36.75" customHeight="1" thickBot="1">
      <c r="A295" s="7" t="s">
        <v>58</v>
      </c>
      <c r="B295" s="64" t="s">
        <v>96</v>
      </c>
      <c r="C295" s="7">
        <v>200</v>
      </c>
      <c r="D295" s="64">
        <v>0.7</v>
      </c>
      <c r="E295" s="7">
        <v>1.85</v>
      </c>
      <c r="F295" s="64">
        <v>1.85</v>
      </c>
      <c r="G295" s="7">
        <v>27.5</v>
      </c>
      <c r="H295" s="64">
        <v>0.01</v>
      </c>
      <c r="I295" s="7">
        <v>10.6</v>
      </c>
      <c r="J295" s="64">
        <v>0.015</v>
      </c>
      <c r="K295" s="7">
        <v>0.05</v>
      </c>
      <c r="L295" s="64">
        <v>18.5</v>
      </c>
      <c r="M295" s="7">
        <v>12</v>
      </c>
      <c r="N295" s="64">
        <v>6.5</v>
      </c>
      <c r="O295" s="7">
        <v>0.3</v>
      </c>
      <c r="P295" s="87">
        <f>E246/D246</f>
        <v>1.0114455277660026</v>
      </c>
      <c r="Q295" s="22"/>
      <c r="R295" s="4"/>
      <c r="S295" s="4"/>
    </row>
    <row r="296" spans="1:21" ht="46.5" customHeight="1" thickBot="1">
      <c r="A296" s="7"/>
      <c r="B296" s="64" t="s">
        <v>23</v>
      </c>
      <c r="C296" s="7">
        <v>50</v>
      </c>
      <c r="D296" s="64">
        <v>0.07</v>
      </c>
      <c r="E296" s="7">
        <v>0.004</v>
      </c>
      <c r="F296" s="64">
        <v>23.03</v>
      </c>
      <c r="G296" s="7">
        <v>111.6</v>
      </c>
      <c r="H296" s="64">
        <v>0.004</v>
      </c>
      <c r="I296" s="7">
        <v>1.8</v>
      </c>
      <c r="J296" s="64" t="s">
        <v>29</v>
      </c>
      <c r="K296" s="7"/>
      <c r="L296" s="64">
        <v>10.1</v>
      </c>
      <c r="M296" s="7">
        <v>5.4</v>
      </c>
      <c r="N296" s="64">
        <v>2.34</v>
      </c>
      <c r="O296" s="7">
        <v>0.06</v>
      </c>
      <c r="P296" s="88" t="s">
        <v>48</v>
      </c>
      <c r="Q296" s="22"/>
      <c r="T296" s="2"/>
      <c r="U296" s="2"/>
    </row>
    <row r="297" spans="1:21" ht="21.75" customHeight="1" thickBot="1">
      <c r="A297" s="7">
        <v>584</v>
      </c>
      <c r="B297" s="75" t="s">
        <v>127</v>
      </c>
      <c r="C297" s="24">
        <v>55</v>
      </c>
      <c r="D297" s="7">
        <v>5.49</v>
      </c>
      <c r="E297" s="7">
        <v>12.09</v>
      </c>
      <c r="F297" s="7">
        <v>38.4</v>
      </c>
      <c r="G297" s="7">
        <v>184.5</v>
      </c>
      <c r="H297" s="7">
        <v>0.06</v>
      </c>
      <c r="I297" s="7">
        <v>0.73</v>
      </c>
      <c r="J297" s="7">
        <v>0.08</v>
      </c>
      <c r="K297" s="7">
        <v>0.51</v>
      </c>
      <c r="L297" s="7">
        <v>33.7</v>
      </c>
      <c r="M297" s="7">
        <v>60.83</v>
      </c>
      <c r="N297" s="7">
        <v>7.93</v>
      </c>
      <c r="O297" s="7">
        <v>0.43</v>
      </c>
      <c r="P297" s="89">
        <f>F246/D246</f>
        <v>3.984315387876219</v>
      </c>
      <c r="Q297" s="30"/>
      <c r="R297" s="23"/>
      <c r="S297" s="23"/>
      <c r="T297" s="2"/>
      <c r="U297" s="2"/>
    </row>
    <row r="298" spans="1:19" s="25" customFormat="1" ht="21.75" customHeight="1" thickBot="1">
      <c r="A298" s="7"/>
      <c r="B298" s="67" t="s">
        <v>24</v>
      </c>
      <c r="C298" s="111">
        <f>SUM(C291:C297)</f>
        <v>645</v>
      </c>
      <c r="D298" s="111">
        <f>SUM(D291:D297)</f>
        <v>26.08</v>
      </c>
      <c r="E298" s="111">
        <f>SUM(E291:E297)</f>
        <v>32.114000000000004</v>
      </c>
      <c r="F298" s="111">
        <f>SUM(F291:F297)</f>
        <v>110.08000000000001</v>
      </c>
      <c r="G298" s="111">
        <f>SUM(G291:G297)</f>
        <v>806.26</v>
      </c>
      <c r="H298" s="111">
        <f>SUM(H291:H297)</f>
        <v>0.331</v>
      </c>
      <c r="I298" s="111">
        <f>SUM(I291:I297)</f>
        <v>64.32</v>
      </c>
      <c r="J298" s="111">
        <f>SUM(J291:J297)</f>
        <v>0.127</v>
      </c>
      <c r="K298" s="111">
        <f>SUM(K291:K297)</f>
        <v>0.9710000000000001</v>
      </c>
      <c r="L298" s="111">
        <f>SUM(L291:L297)</f>
        <v>154.23</v>
      </c>
      <c r="M298" s="111">
        <f>SUM(M291:M297)</f>
        <v>351.42999999999995</v>
      </c>
      <c r="N298" s="111">
        <f>SUM(N291:N297)</f>
        <v>152.28</v>
      </c>
      <c r="O298" s="111">
        <f>SUM(O291:O297)</f>
        <v>99.22000000000001</v>
      </c>
      <c r="P298" s="89"/>
      <c r="Q298" s="12"/>
      <c r="R298" s="45"/>
      <c r="S298" s="45"/>
    </row>
    <row r="299" spans="1:19" s="46" customFormat="1" ht="21.75" customHeight="1" thickBot="1">
      <c r="A299" s="26"/>
      <c r="B299" s="67" t="s">
        <v>26</v>
      </c>
      <c r="C299" s="111">
        <f>C287+C298</f>
        <v>1075</v>
      </c>
      <c r="D299" s="111">
        <f>D287+D298</f>
        <v>47.129999999999995</v>
      </c>
      <c r="E299" s="111">
        <f>E287+E298</f>
        <v>48.974000000000004</v>
      </c>
      <c r="F299" s="111">
        <f>F287+F298</f>
        <v>182.71</v>
      </c>
      <c r="G299" s="111">
        <f>G287+G298</f>
        <v>1417.4</v>
      </c>
      <c r="H299" s="111">
        <f>H287+H298</f>
        <v>0.5940000000000001</v>
      </c>
      <c r="I299" s="111">
        <f>I287+I298</f>
        <v>79.19</v>
      </c>
      <c r="J299" s="111">
        <f>J287+J298</f>
        <v>0.174</v>
      </c>
      <c r="K299" s="111">
        <f>K287+K298</f>
        <v>1.4320000000000002</v>
      </c>
      <c r="L299" s="111">
        <f>L287+L298</f>
        <v>238.31</v>
      </c>
      <c r="M299" s="111">
        <f>M287+M298</f>
        <v>628.3199999999999</v>
      </c>
      <c r="N299" s="111">
        <f>N287+N298</f>
        <v>280.15</v>
      </c>
      <c r="O299" s="111">
        <f>O287+O298</f>
        <v>198.37</v>
      </c>
      <c r="P299" s="92"/>
      <c r="Q299" s="12"/>
      <c r="R299" s="32"/>
      <c r="S299" s="32"/>
    </row>
    <row r="300" spans="1:19" s="33" customFormat="1" ht="21.75" customHeight="1">
      <c r="A300" s="70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87"/>
      <c r="Q300" s="12"/>
      <c r="R300" s="32"/>
      <c r="S300" s="32"/>
    </row>
    <row r="301" spans="1:19" s="33" customFormat="1" ht="21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87"/>
      <c r="Q301" s="43"/>
      <c r="R301" s="45"/>
      <c r="S301" s="45"/>
    </row>
    <row r="302" spans="1:19" s="46" customFormat="1" ht="21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87"/>
      <c r="Q302" s="43"/>
      <c r="R302" s="45"/>
      <c r="S302" s="45"/>
    </row>
    <row r="303" spans="1:17" s="45" customFormat="1" ht="32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87"/>
      <c r="Q303" s="56"/>
    </row>
    <row r="304" spans="1:21" s="46" customFormat="1" ht="2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88"/>
      <c r="Q304" s="12"/>
      <c r="R304" s="45"/>
      <c r="S304" s="45"/>
      <c r="T304" s="45"/>
      <c r="U304" s="45"/>
    </row>
    <row r="305" spans="1:21" s="46" customFormat="1" ht="20.25">
      <c r="A305" s="22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89"/>
      <c r="Q305" s="12"/>
      <c r="R305" s="45"/>
      <c r="S305" s="45"/>
      <c r="T305" s="45"/>
      <c r="U305" s="45"/>
    </row>
    <row r="306" spans="1:21" s="46" customFormat="1" ht="20.25">
      <c r="A306" s="45"/>
      <c r="B306" s="43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88"/>
      <c r="Q306" s="45"/>
      <c r="R306" s="45"/>
      <c r="S306" s="45"/>
      <c r="T306" s="45"/>
      <c r="U306" s="45"/>
    </row>
    <row r="307" spans="1:16" s="45" customFormat="1" ht="27.75" customHeight="1">
      <c r="A307" s="43"/>
      <c r="B307" s="12"/>
      <c r="C307" s="43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89"/>
    </row>
    <row r="308" spans="1:16" s="45" customFormat="1" ht="27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107"/>
    </row>
    <row r="309" spans="1:19" s="45" customFormat="1" ht="27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107"/>
      <c r="Q309" s="22"/>
      <c r="R309" s="23"/>
      <c r="S309" s="23"/>
    </row>
    <row r="310" spans="1:17" s="23" customFormat="1" ht="39" customHeight="1" thickBot="1">
      <c r="A310" s="10"/>
      <c r="B310" s="86"/>
      <c r="C310" s="10"/>
      <c r="D310" s="10"/>
      <c r="E310" s="10"/>
      <c r="F310" s="10"/>
      <c r="G310" s="13"/>
      <c r="H310" s="10"/>
      <c r="I310" s="10"/>
      <c r="J310" s="10"/>
      <c r="K310" s="10"/>
      <c r="L310" s="10"/>
      <c r="M310" s="10"/>
      <c r="N310" s="10"/>
      <c r="O310" s="10"/>
      <c r="P310" s="87"/>
      <c r="Q310" s="22"/>
    </row>
    <row r="311" spans="1:17" s="23" customFormat="1" ht="21.75" customHeight="1" thickBot="1">
      <c r="A311" s="7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64"/>
      <c r="O311" s="7"/>
      <c r="P311" s="87"/>
      <c r="Q311" s="22"/>
    </row>
    <row r="312" spans="1:19" s="23" customFormat="1" ht="21.75" customHeight="1" thickBot="1">
      <c r="A312" s="7"/>
      <c r="B312" s="31"/>
      <c r="C312" s="31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64"/>
      <c r="O312" s="77"/>
      <c r="P312" s="87"/>
      <c r="Q312" s="22"/>
      <c r="R312" s="3"/>
      <c r="S312" s="3"/>
    </row>
    <row r="313" spans="1:20" s="4" customFormat="1" ht="21.75" customHeight="1" thickBot="1">
      <c r="A313" s="7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64"/>
      <c r="O313" s="118"/>
      <c r="P313" s="87"/>
      <c r="Q313" s="30"/>
      <c r="R313" s="23"/>
      <c r="S313" s="23"/>
      <c r="T313" s="3"/>
    </row>
    <row r="314" spans="1:19" s="23" customFormat="1" ht="21.75" customHeight="1" thickBot="1">
      <c r="A314" s="7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64"/>
      <c r="O314" s="76"/>
      <c r="P314" s="88"/>
      <c r="Q314" s="4"/>
      <c r="R314" s="4"/>
      <c r="S314" s="4"/>
    </row>
    <row r="315" spans="1:17" s="4" customFormat="1" ht="42" customHeight="1" thickBot="1">
      <c r="A315" s="7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08"/>
      <c r="Q315" s="22"/>
    </row>
    <row r="316" spans="1:19" s="4" customFormat="1" ht="21.75" customHeight="1" thickBot="1">
      <c r="A316" s="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108"/>
      <c r="Q316" s="22"/>
      <c r="R316" s="23"/>
      <c r="S316" s="23"/>
    </row>
    <row r="317" spans="1:17" s="23" customFormat="1" ht="21.75" customHeight="1">
      <c r="A317" s="10"/>
      <c r="B317" s="8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8"/>
      <c r="Q317" s="22"/>
    </row>
    <row r="318" spans="1:17" s="23" customFormat="1" ht="21.75" customHeight="1">
      <c r="A318" s="10"/>
      <c r="B318" s="86"/>
      <c r="C318" s="10"/>
      <c r="D318" s="10"/>
      <c r="E318" s="10"/>
      <c r="F318" s="10"/>
      <c r="G318" s="13"/>
      <c r="H318" s="10"/>
      <c r="I318" s="10"/>
      <c r="J318" s="10"/>
      <c r="K318" s="10"/>
      <c r="L318" s="10"/>
      <c r="M318" s="10"/>
      <c r="N318" s="10"/>
      <c r="O318" s="10"/>
      <c r="P318" s="109"/>
      <c r="Q318" s="22"/>
    </row>
    <row r="319" spans="1:17" s="23" customFormat="1" ht="21.75" customHeight="1" thickBot="1">
      <c r="A319" s="10"/>
      <c r="B319" s="8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9"/>
      <c r="Q319" s="22"/>
    </row>
    <row r="320" spans="1:19" s="23" customFormat="1" ht="21.75" customHeight="1" thickBot="1">
      <c r="A320" s="103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104"/>
      <c r="O320" s="78"/>
      <c r="P320" s="109"/>
      <c r="Q320" s="22"/>
      <c r="R320" s="4"/>
      <c r="S320" s="4"/>
    </row>
    <row r="321" spans="1:17" s="4" customFormat="1" ht="21.75" customHeight="1" thickBot="1">
      <c r="A321" s="7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64"/>
      <c r="O321" s="7"/>
      <c r="P321" s="109"/>
      <c r="Q321" s="22"/>
    </row>
    <row r="322" spans="1:19" s="4" customFormat="1" ht="21.75" customHeight="1" thickBot="1">
      <c r="A322" s="7"/>
      <c r="B322" s="31"/>
      <c r="C322" s="31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64"/>
      <c r="O322" s="76"/>
      <c r="P322" s="80"/>
      <c r="Q322" s="30"/>
      <c r="R322" s="23"/>
      <c r="S322" s="23"/>
    </row>
    <row r="323" spans="1:19" s="23" customFormat="1" ht="21.75" customHeight="1" thickBot="1">
      <c r="A323" s="7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64"/>
      <c r="O323" s="118"/>
      <c r="P323" s="80"/>
      <c r="Q323" s="27"/>
      <c r="R323" s="45"/>
      <c r="S323" s="45"/>
    </row>
    <row r="324" spans="1:17" s="45" customFormat="1" ht="54" customHeight="1" thickBot="1">
      <c r="A324" s="7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64"/>
      <c r="O324" s="76"/>
      <c r="P324" s="80"/>
      <c r="Q324" s="43"/>
    </row>
    <row r="325" spans="1:19" s="45" customFormat="1" ht="21" thickBot="1">
      <c r="A325" s="7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0"/>
      <c r="Q325" s="22"/>
      <c r="R325" s="23"/>
      <c r="S325" s="23"/>
    </row>
    <row r="326" spans="1:19" s="23" customFormat="1" ht="24.75" customHeight="1" thickBot="1">
      <c r="A326" s="7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8"/>
      <c r="Q326" s="56"/>
      <c r="R326" s="45"/>
      <c r="S326" s="45"/>
    </row>
    <row r="327" spans="1:17" s="45" customFormat="1" ht="21" thickBot="1">
      <c r="A327" s="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107"/>
      <c r="Q327" s="12"/>
    </row>
    <row r="328" spans="1:16" s="45" customFormat="1" ht="21" thickBot="1">
      <c r="A328" s="48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96"/>
    </row>
    <row r="329" spans="1:16" s="45" customFormat="1" ht="23.2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95"/>
    </row>
    <row r="330" spans="1:16" s="45" customFormat="1" ht="20.25">
      <c r="A330" s="22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95"/>
    </row>
    <row r="331" spans="1:16" s="45" customFormat="1" ht="20.25">
      <c r="A331" s="43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91"/>
    </row>
    <row r="332" spans="1:19" s="45" customFormat="1" ht="2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92"/>
      <c r="Q332" s="22"/>
      <c r="R332" s="23"/>
      <c r="S332" s="23"/>
    </row>
    <row r="333" spans="1:17" s="23" customFormat="1" ht="27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07"/>
      <c r="Q333" s="22"/>
    </row>
    <row r="334" spans="1:17" s="23" customFormat="1" ht="30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107"/>
      <c r="Q334" s="22"/>
    </row>
    <row r="335" spans="1:17" s="23" customFormat="1" ht="27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107"/>
      <c r="Q335" s="22"/>
    </row>
    <row r="336" spans="1:19" s="23" customFormat="1" ht="27.75" customHeight="1">
      <c r="A336" s="43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107"/>
      <c r="Q336" s="22"/>
      <c r="R336" s="3"/>
      <c r="S336" s="3"/>
    </row>
    <row r="337" spans="1:20" s="4" customFormat="1" ht="20.25">
      <c r="A337" s="43"/>
      <c r="B337" s="12"/>
      <c r="C337" s="12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87"/>
      <c r="Q337" s="30"/>
      <c r="R337" s="23"/>
      <c r="S337" s="23"/>
      <c r="T337" s="3"/>
    </row>
    <row r="338" spans="1:17" s="23" customFormat="1" ht="27.75" customHeight="1">
      <c r="A338" s="43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87"/>
      <c r="Q338" s="30"/>
    </row>
    <row r="339" spans="1:19" s="23" customFormat="1" ht="27.75" customHeight="1">
      <c r="A339" s="45"/>
      <c r="B339" s="43"/>
      <c r="C339" s="45"/>
      <c r="D339" s="45"/>
      <c r="E339" s="45"/>
      <c r="F339" s="45"/>
      <c r="G339" s="44"/>
      <c r="H339" s="45"/>
      <c r="I339" s="45"/>
      <c r="J339" s="45"/>
      <c r="K339" s="45"/>
      <c r="L339" s="45"/>
      <c r="M339" s="45"/>
      <c r="N339" s="45"/>
      <c r="O339" s="45"/>
      <c r="P339" s="87"/>
      <c r="Q339" s="4"/>
      <c r="R339" s="4"/>
      <c r="S339" s="4"/>
    </row>
    <row r="340" spans="1:17" s="4" customFormat="1" ht="20.25">
      <c r="A340" s="45"/>
      <c r="B340" s="43"/>
      <c r="C340" s="45"/>
      <c r="D340" s="45"/>
      <c r="E340" s="45"/>
      <c r="F340" s="45"/>
      <c r="G340" s="44"/>
      <c r="H340" s="45"/>
      <c r="I340" s="45"/>
      <c r="J340" s="45"/>
      <c r="K340" s="45"/>
      <c r="L340" s="45"/>
      <c r="M340" s="45"/>
      <c r="N340" s="45"/>
      <c r="O340" s="45"/>
      <c r="P340" s="87"/>
      <c r="Q340" s="70"/>
    </row>
    <row r="341" spans="1:19" s="4" customFormat="1" ht="20.25">
      <c r="A341" s="45"/>
      <c r="B341" s="43"/>
      <c r="C341" s="45"/>
      <c r="D341" s="45"/>
      <c r="E341" s="45"/>
      <c r="F341" s="45"/>
      <c r="G341" s="112"/>
      <c r="H341" s="45"/>
      <c r="I341" s="45"/>
      <c r="J341" s="45"/>
      <c r="K341" s="45"/>
      <c r="L341" s="45"/>
      <c r="M341" s="45"/>
      <c r="N341" s="45"/>
      <c r="O341" s="45"/>
      <c r="P341" s="88"/>
      <c r="Q341" s="22"/>
      <c r="R341" s="23"/>
      <c r="S341" s="23"/>
    </row>
    <row r="342" spans="1:17" s="23" customFormat="1" ht="27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108"/>
      <c r="Q342" s="22"/>
    </row>
    <row r="343" spans="1:19" s="23" customFormat="1" ht="39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108"/>
      <c r="Q343" s="22"/>
      <c r="R343" s="4"/>
      <c r="S343" s="4"/>
    </row>
    <row r="344" spans="1:19" s="4" customFormat="1" ht="18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110"/>
      <c r="Q344" s="22"/>
      <c r="R344" s="23"/>
      <c r="S344" s="23"/>
    </row>
    <row r="345" spans="1:19" s="23" customFormat="1" ht="41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87"/>
      <c r="Q345" s="22"/>
      <c r="R345" s="4"/>
      <c r="S345" s="4"/>
    </row>
    <row r="346" spans="1:17" s="4" customFormat="1" ht="27.75" customHeight="1">
      <c r="A346" s="22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87"/>
      <c r="Q346" s="22"/>
    </row>
    <row r="347" spans="2:19" s="4" customFormat="1" ht="27.75" customHeight="1">
      <c r="B347" s="22"/>
      <c r="G347" s="112"/>
      <c r="P347" s="87"/>
      <c r="Q347" s="30"/>
      <c r="R347" s="23"/>
      <c r="S347" s="23"/>
    </row>
    <row r="348" spans="1:19" s="23" customFormat="1" ht="27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87"/>
      <c r="Q348" s="12"/>
      <c r="R348" s="45"/>
      <c r="S348" s="45"/>
    </row>
    <row r="349" spans="1:17" s="45" customFormat="1" ht="21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87"/>
      <c r="Q349" s="12"/>
    </row>
    <row r="350" spans="1:17" s="45" customFormat="1" ht="21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87"/>
      <c r="Q350" s="43"/>
    </row>
    <row r="351" spans="1:19" s="45" customFormat="1" ht="2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88"/>
      <c r="Q351" s="22"/>
      <c r="R351" s="4"/>
      <c r="S351" s="4"/>
    </row>
    <row r="352" spans="1:19" s="4" customFormat="1" ht="22.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92"/>
      <c r="Q352" s="56"/>
      <c r="R352" s="45"/>
      <c r="S352" s="45"/>
    </row>
    <row r="353" spans="1:17" s="45" customFormat="1" ht="2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92"/>
      <c r="Q353" s="12"/>
    </row>
    <row r="354" spans="1:17" s="45" customFormat="1" ht="2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92"/>
      <c r="Q354" s="12"/>
    </row>
    <row r="355" spans="1:17" s="45" customFormat="1" ht="20.25">
      <c r="A355" s="22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95"/>
      <c r="Q355" s="12"/>
    </row>
    <row r="356" spans="1:16" s="45" customFormat="1" ht="20.25">
      <c r="A356" s="43"/>
      <c r="B356" s="12"/>
      <c r="C356" s="43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95"/>
    </row>
    <row r="357" spans="1:16" s="45" customFormat="1" ht="2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91"/>
    </row>
    <row r="358" spans="1:16" s="45" customFormat="1" ht="20.2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92"/>
    </row>
    <row r="359" spans="1:19" s="45" customFormat="1" ht="20.25">
      <c r="A359" s="43"/>
      <c r="B359" s="56"/>
      <c r="C359" s="12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92"/>
      <c r="Q359" s="22"/>
      <c r="R359" s="23"/>
      <c r="S359" s="23"/>
    </row>
    <row r="360" spans="1:17" s="23" customFormat="1" ht="37.5" customHeight="1">
      <c r="A360" s="43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07"/>
      <c r="Q360" s="22"/>
    </row>
    <row r="361" spans="1:17" s="23" customFormat="1" ht="21.75" customHeight="1">
      <c r="A361" s="45"/>
      <c r="B361" s="43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107"/>
      <c r="Q361" s="22"/>
    </row>
    <row r="362" spans="1:17" s="23" customFormat="1" ht="21.75" customHeight="1">
      <c r="A362" s="45"/>
      <c r="B362" s="43"/>
      <c r="C362" s="45"/>
      <c r="D362" s="45"/>
      <c r="E362" s="45"/>
      <c r="F362" s="45"/>
      <c r="G362" s="44"/>
      <c r="H362" s="45"/>
      <c r="I362" s="45"/>
      <c r="J362" s="45"/>
      <c r="K362" s="45"/>
      <c r="L362" s="45"/>
      <c r="M362" s="45"/>
      <c r="N362" s="45"/>
      <c r="O362" s="45"/>
      <c r="P362" s="107"/>
      <c r="Q362" s="22"/>
    </row>
    <row r="363" spans="1:19" s="23" customFormat="1" ht="21.75" customHeight="1">
      <c r="A363" s="45"/>
      <c r="B363" s="43"/>
      <c r="C363" s="45"/>
      <c r="D363" s="45"/>
      <c r="E363" s="45"/>
      <c r="F363" s="45"/>
      <c r="G363" s="44"/>
      <c r="H363" s="45"/>
      <c r="I363" s="45"/>
      <c r="J363" s="45"/>
      <c r="K363" s="45"/>
      <c r="L363" s="45"/>
      <c r="M363" s="45"/>
      <c r="N363" s="45"/>
      <c r="O363" s="45"/>
      <c r="P363" s="87"/>
      <c r="Q363" s="22"/>
      <c r="R363" s="3"/>
      <c r="S363" s="3"/>
    </row>
    <row r="364" spans="1:20" s="4" customFormat="1" ht="21.75" customHeight="1">
      <c r="A364" s="45"/>
      <c r="B364" s="43"/>
      <c r="C364" s="45"/>
      <c r="D364" s="45"/>
      <c r="E364" s="45"/>
      <c r="F364" s="45"/>
      <c r="G364" s="112"/>
      <c r="H364" s="45"/>
      <c r="I364" s="45"/>
      <c r="J364" s="45"/>
      <c r="K364" s="45"/>
      <c r="L364" s="45"/>
      <c r="M364" s="45"/>
      <c r="N364" s="45"/>
      <c r="O364" s="45"/>
      <c r="P364" s="87"/>
      <c r="Q364" s="30"/>
      <c r="R364" s="23"/>
      <c r="S364" s="23"/>
      <c r="T364" s="3"/>
    </row>
    <row r="365" spans="1:19" s="23" customFormat="1" ht="21.75" customHeight="1">
      <c r="A365" s="22"/>
      <c r="B365" s="22"/>
      <c r="C365" s="22"/>
      <c r="D365" s="22"/>
      <c r="E365" s="22"/>
      <c r="F365" s="22"/>
      <c r="G365" s="22"/>
      <c r="H365" s="22"/>
      <c r="I365" s="70"/>
      <c r="J365" s="22"/>
      <c r="K365" s="22"/>
      <c r="L365" s="22"/>
      <c r="M365" s="22"/>
      <c r="N365" s="22"/>
      <c r="O365" s="22"/>
      <c r="P365" s="87"/>
      <c r="Q365" s="4"/>
      <c r="R365" s="4"/>
      <c r="S365" s="4"/>
    </row>
    <row r="366" spans="1:16" s="4" customFormat="1" ht="21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87"/>
    </row>
    <row r="367" spans="1:16" s="4" customFormat="1" ht="21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88"/>
    </row>
    <row r="368" spans="1:16" s="4" customFormat="1" ht="21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108"/>
    </row>
    <row r="369" spans="1:16" s="4" customFormat="1" ht="38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87"/>
    </row>
    <row r="370" spans="1:19" s="4" customFormat="1" ht="21.75" customHeight="1">
      <c r="A370" s="22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87"/>
      <c r="Q370" s="22"/>
      <c r="R370" s="23"/>
      <c r="S370" s="23"/>
    </row>
    <row r="371" spans="1:17" s="23" customFormat="1" ht="21.75" customHeight="1">
      <c r="A371" s="22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87"/>
      <c r="Q371" s="22"/>
    </row>
    <row r="372" spans="1:17" s="23" customFormat="1" ht="21.75" customHeight="1">
      <c r="A372" s="4"/>
      <c r="B372" s="22"/>
      <c r="C372" s="4"/>
      <c r="D372" s="4"/>
      <c r="E372" s="4"/>
      <c r="F372" s="4"/>
      <c r="G372" s="112"/>
      <c r="H372" s="4"/>
      <c r="I372" s="4"/>
      <c r="J372" s="4"/>
      <c r="K372" s="4"/>
      <c r="L372" s="4"/>
      <c r="M372" s="4"/>
      <c r="N372" s="4"/>
      <c r="O372" s="4"/>
      <c r="P372" s="87"/>
      <c r="Q372" s="22"/>
    </row>
    <row r="373" spans="1:17" s="23" customFormat="1" ht="21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87"/>
      <c r="Q373" s="22"/>
    </row>
    <row r="374" spans="1:19" s="23" customFormat="1" ht="21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87"/>
      <c r="Q374" s="22"/>
      <c r="R374" s="4"/>
      <c r="S374" s="4"/>
    </row>
    <row r="375" spans="1:19" s="4" customFormat="1" ht="21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87"/>
      <c r="Q375" s="30"/>
      <c r="R375" s="23"/>
      <c r="S375" s="23"/>
    </row>
    <row r="376" spans="1:19" s="23" customFormat="1" ht="21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88"/>
      <c r="Q376" s="45"/>
      <c r="R376" s="45"/>
      <c r="S376" s="45"/>
    </row>
    <row r="377" spans="1:17" s="45" customFormat="1" ht="16.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96"/>
      <c r="Q377" s="27"/>
    </row>
    <row r="378" spans="1:17" s="45" customFormat="1" ht="16.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95"/>
      <c r="Q378" s="27"/>
    </row>
    <row r="379" spans="1:17" s="45" customFormat="1" ht="16.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87"/>
      <c r="Q379" s="43"/>
    </row>
    <row r="380" spans="1:17" s="45" customFormat="1" ht="46.5" customHeight="1">
      <c r="A380" s="22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91"/>
      <c r="Q380" s="43"/>
    </row>
    <row r="381" spans="1:17" s="45" customFormat="1" ht="21.75" customHeight="1">
      <c r="A381" s="43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92"/>
      <c r="Q381" s="56"/>
    </row>
    <row r="382" spans="1:17" s="45" customFormat="1" ht="21.75" customHeight="1">
      <c r="A382" s="43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07"/>
      <c r="Q382" s="12"/>
    </row>
    <row r="383" spans="1:16" s="45" customFormat="1" ht="21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107"/>
    </row>
    <row r="384" spans="1:16" s="45" customFormat="1" ht="16.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107"/>
    </row>
    <row r="385" spans="1:16" s="45" customFormat="1" ht="16.5" customHeight="1">
      <c r="A385" s="43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107"/>
    </row>
    <row r="386" spans="1:16" s="45" customFormat="1" ht="16.5" customHeight="1">
      <c r="A386" s="43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80"/>
    </row>
    <row r="387" spans="1:19" s="45" customFormat="1" ht="16.5" customHeight="1">
      <c r="A387" s="43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80"/>
      <c r="Q387" s="4"/>
      <c r="R387" s="4"/>
      <c r="S387" s="4"/>
    </row>
    <row r="388" spans="1:16" s="4" customFormat="1" ht="16.5" customHeight="1">
      <c r="A388" s="43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80"/>
    </row>
    <row r="389" spans="1:16" s="4" customFormat="1" ht="16.5" customHeight="1">
      <c r="A389" s="45"/>
      <c r="B389" s="43"/>
      <c r="C389" s="45"/>
      <c r="D389" s="45"/>
      <c r="E389" s="45"/>
      <c r="F389" s="45"/>
      <c r="G389" s="44"/>
      <c r="H389" s="45"/>
      <c r="I389" s="45"/>
      <c r="J389" s="45"/>
      <c r="K389" s="45"/>
      <c r="L389" s="45"/>
      <c r="M389" s="45"/>
      <c r="N389" s="45"/>
      <c r="O389" s="45"/>
      <c r="P389" s="80"/>
    </row>
    <row r="390" spans="1:16" s="4" customFormat="1" ht="16.5" customHeight="1">
      <c r="A390" s="45"/>
      <c r="B390" s="43"/>
      <c r="C390" s="45"/>
      <c r="D390" s="45"/>
      <c r="E390" s="45"/>
      <c r="F390" s="45"/>
      <c r="G390" s="44"/>
      <c r="H390" s="45"/>
      <c r="I390" s="45"/>
      <c r="J390" s="45"/>
      <c r="K390" s="45"/>
      <c r="L390" s="45"/>
      <c r="M390" s="45"/>
      <c r="N390" s="45"/>
      <c r="O390" s="45"/>
      <c r="P390" s="80"/>
    </row>
    <row r="391" spans="1:16" s="4" customFormat="1" ht="20.25">
      <c r="A391" s="45"/>
      <c r="B391" s="43"/>
      <c r="C391" s="45"/>
      <c r="D391" s="45"/>
      <c r="E391" s="45"/>
      <c r="F391" s="45"/>
      <c r="G391" s="112"/>
      <c r="H391" s="45"/>
      <c r="I391" s="45"/>
      <c r="J391" s="45"/>
      <c r="K391" s="45"/>
      <c r="L391" s="45"/>
      <c r="M391" s="45"/>
      <c r="N391" s="45"/>
      <c r="O391" s="45"/>
      <c r="P391" s="88"/>
    </row>
    <row r="392" spans="1:16" s="4" customFormat="1" ht="19.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88"/>
    </row>
    <row r="393" spans="1:16" s="4" customFormat="1" ht="18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108"/>
    </row>
    <row r="394" spans="1:16" s="4" customFormat="1" ht="18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110"/>
    </row>
    <row r="395" spans="1:16" s="4" customFormat="1" ht="18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87"/>
    </row>
    <row r="396" spans="1:16" s="4" customFormat="1" ht="18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87"/>
    </row>
    <row r="397" spans="1:16" s="4" customFormat="1" ht="19.5">
      <c r="A397" s="22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87"/>
    </row>
    <row r="398" spans="2:16" s="4" customFormat="1" ht="18.75">
      <c r="B398" s="22"/>
      <c r="P398" s="87"/>
    </row>
    <row r="399" spans="2:16" s="4" customFormat="1" ht="20.25">
      <c r="B399" s="22"/>
      <c r="G399" s="112"/>
      <c r="P399" s="87"/>
    </row>
    <row r="400" spans="2:16" s="4" customFormat="1" ht="18.75">
      <c r="B400" s="22"/>
      <c r="P400" s="87"/>
    </row>
    <row r="401" spans="1:16" s="4" customFormat="1" ht="19.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88"/>
    </row>
    <row r="402" spans="1:16" s="4" customFormat="1" ht="2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92"/>
    </row>
    <row r="403" spans="1:16" s="4" customFormat="1" ht="2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92"/>
    </row>
    <row r="404" spans="1:16" s="4" customFormat="1" ht="2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95"/>
    </row>
    <row r="405" spans="1:16" s="4" customFormat="1" ht="18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87"/>
    </row>
    <row r="406" spans="1:16" s="4" customFormat="1" ht="2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91"/>
    </row>
    <row r="407" spans="1:16" s="4" customFormat="1" ht="2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92"/>
    </row>
    <row r="408" spans="1:16" s="4" customFormat="1" ht="20.25">
      <c r="A408" s="22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92"/>
    </row>
    <row r="409" spans="1:16" s="4" customFormat="1" ht="20.25">
      <c r="A409" s="45"/>
      <c r="B409" s="43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92"/>
    </row>
    <row r="410" spans="1:16" s="4" customFormat="1" ht="20.25">
      <c r="A410" s="43"/>
      <c r="B410" s="12"/>
      <c r="C410" s="43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107"/>
    </row>
    <row r="411" spans="1:16" s="4" customFormat="1" ht="20.25">
      <c r="A411" s="43"/>
      <c r="B411" s="12"/>
      <c r="C411" s="43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107"/>
    </row>
    <row r="412" spans="1:16" s="4" customFormat="1" ht="20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107"/>
    </row>
    <row r="413" spans="1:16" s="4" customFormat="1" ht="18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87"/>
    </row>
    <row r="414" spans="1:16" s="4" customFormat="1" ht="20.25">
      <c r="A414" s="43"/>
      <c r="B414" s="56"/>
      <c r="C414" s="12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87"/>
    </row>
    <row r="415" spans="1:16" s="4" customFormat="1" ht="20.25">
      <c r="A415" s="43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87"/>
    </row>
    <row r="416" spans="2:16" s="4" customFormat="1" ht="18.75">
      <c r="B416" s="22"/>
      <c r="P416" s="87"/>
    </row>
    <row r="417" spans="2:16" s="4" customFormat="1" ht="18.75">
      <c r="B417" s="22"/>
      <c r="P417" s="87"/>
    </row>
    <row r="418" spans="2:16" s="4" customFormat="1" ht="19.5">
      <c r="B418" s="22"/>
      <c r="P418" s="88"/>
    </row>
    <row r="419" spans="2:16" s="4" customFormat="1" ht="18.75">
      <c r="B419" s="22"/>
      <c r="P419" s="108"/>
    </row>
    <row r="420" spans="2:16" s="4" customFormat="1" ht="18.75">
      <c r="B420" s="22"/>
      <c r="P420" s="108"/>
    </row>
    <row r="421" spans="2:16" s="4" customFormat="1" ht="18.75">
      <c r="B421" s="22"/>
      <c r="P421" s="108"/>
    </row>
    <row r="422" spans="2:16" s="4" customFormat="1" ht="18.75">
      <c r="B422" s="22"/>
      <c r="P422" s="108"/>
    </row>
    <row r="423" spans="2:16" s="4" customFormat="1" ht="18.75">
      <c r="B423" s="22"/>
      <c r="P423" s="108"/>
    </row>
    <row r="424" spans="2:16" s="4" customFormat="1" ht="18.75">
      <c r="B424" s="22"/>
      <c r="P424" s="87"/>
    </row>
    <row r="425" spans="2:16" s="4" customFormat="1" ht="18.75">
      <c r="B425" s="22"/>
      <c r="P425" s="87"/>
    </row>
    <row r="426" spans="2:16" s="4" customFormat="1" ht="18.75">
      <c r="B426" s="22"/>
      <c r="P426" s="87"/>
    </row>
    <row r="427" spans="2:16" s="4" customFormat="1" ht="18.75">
      <c r="B427" s="22"/>
      <c r="P427" s="87"/>
    </row>
    <row r="428" spans="2:16" s="4" customFormat="1" ht="18.75">
      <c r="B428" s="22"/>
      <c r="P428" s="87"/>
    </row>
    <row r="429" spans="2:16" s="4" customFormat="1" ht="19.5">
      <c r="B429" s="22"/>
      <c r="P429" s="88"/>
    </row>
    <row r="430" spans="2:16" s="4" customFormat="1" ht="20.25">
      <c r="B430" s="22"/>
      <c r="P430" s="107"/>
    </row>
    <row r="431" spans="2:16" s="4" customFormat="1" ht="20.25">
      <c r="B431" s="22"/>
      <c r="P431" s="96"/>
    </row>
    <row r="432" spans="2:16" s="4" customFormat="1" ht="20.25">
      <c r="B432" s="22"/>
      <c r="P432" s="96"/>
    </row>
    <row r="433" spans="2:16" s="4" customFormat="1" ht="20.25">
      <c r="B433" s="22"/>
      <c r="P433" s="95"/>
    </row>
    <row r="434" spans="2:16" s="4" customFormat="1" ht="20.25">
      <c r="B434" s="22"/>
      <c r="P434" s="95"/>
    </row>
    <row r="435" spans="2:16" s="4" customFormat="1" ht="20.25">
      <c r="B435" s="22"/>
      <c r="P435" s="91"/>
    </row>
    <row r="436" spans="2:16" s="4" customFormat="1" ht="20.25">
      <c r="B436" s="22"/>
      <c r="P436" s="92"/>
    </row>
    <row r="437" spans="2:16" s="4" customFormat="1" ht="20.25">
      <c r="B437" s="22"/>
      <c r="P437" s="107"/>
    </row>
    <row r="438" spans="2:16" s="4" customFormat="1" ht="18.75">
      <c r="B438" s="22"/>
      <c r="P438" s="108"/>
    </row>
    <row r="439" spans="2:17" s="4" customFormat="1" ht="18.75">
      <c r="B439" s="22"/>
      <c r="P439" s="108"/>
      <c r="Q439" s="2"/>
    </row>
  </sheetData>
  <sheetProtection/>
  <mergeCells count="7">
    <mergeCell ref="C1:C3"/>
    <mergeCell ref="D1:F1"/>
    <mergeCell ref="D2:F2"/>
    <mergeCell ref="H1:K1"/>
    <mergeCell ref="H2:K2"/>
    <mergeCell ref="L1:O1"/>
    <mergeCell ref="L2:O2"/>
  </mergeCells>
  <printOptions/>
  <pageMargins left="0.2362204724409449" right="0.31496062992125984" top="0.5905511811023623" bottom="0.5905511811023623" header="0.2755905511811024" footer="0.5118110236220472"/>
  <pageSetup horizontalDpi="600" verticalDpi="600" orientation="landscape" paperSize="9" scale="55" r:id="rId1"/>
  <rowBreaks count="15" manualBreakCount="15">
    <brk id="32" max="15" man="1"/>
    <brk id="67" max="15" man="1"/>
    <brk id="86" max="15" man="1"/>
    <brk id="111" max="15" man="1"/>
    <brk id="135" max="15" man="1"/>
    <brk id="156" max="15" man="1"/>
    <brk id="186" max="15" man="1"/>
    <brk id="207" max="15" man="1"/>
    <brk id="227" max="15" man="1"/>
    <brk id="248" max="15" man="1"/>
    <brk id="275" max="15" man="1"/>
    <brk id="301" max="15" man="1"/>
    <brk id="310" max="15" man="1"/>
    <brk id="328" max="255" man="1"/>
    <brk id="3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scool_4</cp:lastModifiedBy>
  <cp:lastPrinted>2022-01-24T05:46:24Z</cp:lastPrinted>
  <dcterms:created xsi:type="dcterms:W3CDTF">1996-10-08T23:32:33Z</dcterms:created>
  <dcterms:modified xsi:type="dcterms:W3CDTF">2022-02-28T05:49:29Z</dcterms:modified>
  <cp:category/>
  <cp:version/>
  <cp:contentType/>
  <cp:contentStatus/>
</cp:coreProperties>
</file>