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0490" windowHeight="6975" activeTab="0"/>
  </bookViews>
  <sheets>
    <sheet name="1-4 льгота" sheetId="1" r:id="rId1"/>
  </sheets>
  <definedNames>
    <definedName name="_xlnm.Print_Area" localSheetId="0">'1-4 льгота'!$A$1:$P$327</definedName>
  </definedNames>
  <calcPr fullCalcOnLoad="1"/>
</workbook>
</file>

<file path=xl/sharedStrings.xml><?xml version="1.0" encoding="utf-8"?>
<sst xmlns="http://schemas.openxmlformats.org/spreadsheetml/2006/main" count="423" uniqueCount="113">
  <si>
    <t>№</t>
  </si>
  <si>
    <t>рец.</t>
  </si>
  <si>
    <t>Прием пищи,</t>
  </si>
  <si>
    <t>наименование блюда</t>
  </si>
  <si>
    <t>Масса порции</t>
  </si>
  <si>
    <t xml:space="preserve">Пищевые вещества </t>
  </si>
  <si>
    <t>г</t>
  </si>
  <si>
    <t xml:space="preserve">Энергетич. ценность, </t>
  </si>
  <si>
    <t>ккал</t>
  </si>
  <si>
    <t>Витамины,</t>
  </si>
  <si>
    <t>мг</t>
  </si>
  <si>
    <t>Минеральные вещества,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</si>
  <si>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</si>
  <si>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</si>
  <si>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</si>
  <si>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</si>
  <si>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</si>
  <si>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</si>
  <si>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</si>
  <si>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</si>
  <si>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</si>
  <si>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</si>
  <si>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</si>
  <si>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иод.1 с</t>
  </si>
  <si>
    <t>Итого:</t>
  </si>
  <si>
    <t>Обед</t>
  </si>
  <si>
    <t>Итого за день:</t>
  </si>
  <si>
    <t>Чай с сахаром</t>
  </si>
  <si>
    <t xml:space="preserve"> </t>
  </si>
  <si>
    <t>Сыр порциями</t>
  </si>
  <si>
    <t>2 День</t>
  </si>
  <si>
    <t>1 День</t>
  </si>
  <si>
    <t>3 День</t>
  </si>
  <si>
    <t>6 День</t>
  </si>
  <si>
    <t>5 День</t>
  </si>
  <si>
    <t>4 День</t>
  </si>
  <si>
    <t>10 День</t>
  </si>
  <si>
    <t>9 День</t>
  </si>
  <si>
    <t>8 День</t>
  </si>
  <si>
    <t>7 День</t>
  </si>
  <si>
    <t>Компот из смеси сухофруктов</t>
  </si>
  <si>
    <t>обед</t>
  </si>
  <si>
    <t>В1</t>
  </si>
  <si>
    <t>Хлеб ржано-пшеничный</t>
  </si>
  <si>
    <t xml:space="preserve">    Обед</t>
  </si>
  <si>
    <t>15 м</t>
  </si>
  <si>
    <t>Масло сливочное</t>
  </si>
  <si>
    <t>б</t>
  </si>
  <si>
    <t>ж</t>
  </si>
  <si>
    <t>у</t>
  </si>
  <si>
    <t>Соус красный основной</t>
  </si>
  <si>
    <t>456 п</t>
  </si>
  <si>
    <t>349 м</t>
  </si>
  <si>
    <t>Чай с лимоном</t>
  </si>
  <si>
    <t>493 п</t>
  </si>
  <si>
    <t>309 м</t>
  </si>
  <si>
    <t>14 м</t>
  </si>
  <si>
    <t>294 м</t>
  </si>
  <si>
    <t>494 п</t>
  </si>
  <si>
    <t>342 м</t>
  </si>
  <si>
    <t>3 день</t>
  </si>
  <si>
    <t>11 День</t>
  </si>
  <si>
    <t>12 День</t>
  </si>
  <si>
    <t>265 м</t>
  </si>
  <si>
    <t>Плов из свинины</t>
  </si>
  <si>
    <t>Кнели из кур с рисом</t>
  </si>
  <si>
    <t>411 п</t>
  </si>
  <si>
    <t>244 п</t>
  </si>
  <si>
    <t>Каша ячневая рассыпчатая</t>
  </si>
  <si>
    <t>завтрак</t>
  </si>
  <si>
    <t>Омлет паровой</t>
  </si>
  <si>
    <t>215 м</t>
  </si>
  <si>
    <t>Каша пшеничная рассыпчатая</t>
  </si>
  <si>
    <t>422 п</t>
  </si>
  <si>
    <t>Овощи отварные (свекла)</t>
  </si>
  <si>
    <t>280/331</t>
  </si>
  <si>
    <t>Фрикадельки мясные в сметано – томатном соусе</t>
  </si>
  <si>
    <t>50/30</t>
  </si>
  <si>
    <t>Овощи натуральные солёные (огурец)</t>
  </si>
  <si>
    <t>Овощи отварные (морковь)</t>
  </si>
  <si>
    <t>Компот из свежих плодов или ягод (микс)</t>
  </si>
  <si>
    <t>Оладьи из печени по - кунцевски</t>
  </si>
  <si>
    <t>Макаронные изделия отварные</t>
  </si>
  <si>
    <t>399 п</t>
  </si>
  <si>
    <t>Рагу из птицы</t>
  </si>
  <si>
    <t>407п</t>
  </si>
  <si>
    <t>297 м</t>
  </si>
  <si>
    <t>268 м</t>
  </si>
  <si>
    <t xml:space="preserve">Шницель  мясной </t>
  </si>
  <si>
    <t>Пюре гороховое</t>
  </si>
  <si>
    <t>199 м</t>
  </si>
  <si>
    <t>Вареники с картофелем</t>
  </si>
  <si>
    <t>395 м</t>
  </si>
  <si>
    <t>Котлета рыбная минтай</t>
  </si>
  <si>
    <t>234 м</t>
  </si>
  <si>
    <t>241 п</t>
  </si>
  <si>
    <t>54-27м</t>
  </si>
  <si>
    <t>Биточек рубленный из птицы</t>
  </si>
  <si>
    <t xml:space="preserve">Голубцы ленивые  </t>
  </si>
  <si>
    <t>287 м</t>
  </si>
  <si>
    <t xml:space="preserve">Картофельное пюре </t>
  </si>
  <si>
    <t>429 п</t>
  </si>
  <si>
    <t>Фрикадельки из кур</t>
  </si>
  <si>
    <t>Каша перловая рассыпчатая</t>
  </si>
  <si>
    <t>242 п</t>
  </si>
  <si>
    <t>Какао с молоком</t>
  </si>
  <si>
    <t>378 м</t>
  </si>
  <si>
    <t>Чай с молоком</t>
  </si>
  <si>
    <t>Курица тушеная с морковью</t>
  </si>
  <si>
    <t>302 м</t>
  </si>
  <si>
    <t>Каша гречневая рассыпчатая</t>
  </si>
  <si>
    <t>511 п</t>
  </si>
  <si>
    <t xml:space="preserve">Компот из чёрной смородины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</si>
</sst>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  <numFmt numFmtId="195" formatCode="0.0000"/>
    <numFmt numFmtId="196" formatCode="0.00000"/>
    <numFmt numFmtId="197" formatCode="0.000000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16"/>
      <color indexed="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92" fontId="7" fillId="0" borderId="0" xfId="0" applyNumberFormat="1" applyFont="1" applyBorder="1" applyAlignment="1">
      <alignment horizontal="center" vertical="center" wrapText="1"/>
    </xf>
    <xf numFmtId="192" fontId="12" fillId="0" borderId="0" xfId="0" applyNumberFormat="1" applyFont="1" applyBorder="1" applyAlignment="1">
      <alignment horizontal="center" vertical="center" wrapText="1"/>
    </xf>
    <xf numFmtId="192" fontId="7" fillId="0" borderId="0" xfId="0" applyNumberFormat="1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center" vertical="center" wrapText="1"/>
    </xf>
    <xf numFmtId="192" fontId="4" fillId="0" borderId="0" xfId="0" applyNumberFormat="1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192" fontId="15" fillId="0" borderId="0" xfId="0" applyNumberFormat="1" applyFont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192" fontId="13" fillId="0" borderId="0" xfId="0" applyNumberFormat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vertical="center" wrapText="1"/>
    </xf>
    <xf numFmtId="192" fontId="6" fillId="0" borderId="0" xfId="0" applyNumberFormat="1" applyFont="1" applyBorder="1" applyAlignment="1">
      <alignment horizontal="center" vertical="center" wrapText="1"/>
    </xf>
    <xf numFmtId="192" fontId="15" fillId="0" borderId="0" xfId="0" applyNumberFormat="1" applyFont="1" applyBorder="1" applyAlignment="1">
      <alignment horizontal="center" vertical="center"/>
    </xf>
    <xf numFmtId="192" fontId="7" fillId="0" borderId="23" xfId="0" applyNumberFormat="1" applyFont="1" applyBorder="1" applyAlignment="1">
      <alignment horizontal="center" vertical="center" wrapText="1"/>
    </xf>
    <xf numFmtId="192" fontId="4" fillId="0" borderId="0" xfId="0" applyNumberFormat="1" applyFont="1" applyBorder="1" applyAlignment="1">
      <alignment vertical="center" wrapText="1"/>
    </xf>
    <xf numFmtId="192" fontId="3" fillId="0" borderId="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top" wrapText="1"/>
    </xf>
    <xf numFmtId="192" fontId="16" fillId="0" borderId="0" xfId="0" applyNumberFormat="1" applyFont="1" applyBorder="1" applyAlignment="1">
      <alignment vertical="center" wrapText="1"/>
    </xf>
    <xf numFmtId="192" fontId="15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 horizontal="center" vertical="center"/>
    </xf>
    <xf numFmtId="192" fontId="15" fillId="34" borderId="0" xfId="0" applyNumberFormat="1" applyFont="1" applyFill="1" applyBorder="1" applyAlignment="1">
      <alignment/>
    </xf>
    <xf numFmtId="192" fontId="17" fillId="34" borderId="0" xfId="0" applyNumberFormat="1" applyFont="1" applyFill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6"/>
  <sheetViews>
    <sheetView tabSelected="1" view="pageBreakPreview" zoomScale="75" zoomScaleNormal="75" zoomScaleSheetLayoutView="75" zoomScalePageLayoutView="80" workbookViewId="0" topLeftCell="A192">
      <selection activeCell="G189" sqref="G189"/>
    </sheetView>
  </sheetViews>
  <sheetFormatPr defaultColWidth="9.140625" defaultRowHeight="12.75"/>
  <cols>
    <col min="1" max="1" width="13.57421875" style="2" customWidth="1"/>
    <col min="2" max="2" width="39.00390625" style="87" customWidth="1"/>
    <col min="3" max="3" width="13.28125" style="2" customWidth="1"/>
    <col min="4" max="6" width="11.140625" style="2" customWidth="1"/>
    <col min="7" max="7" width="15.140625" style="2" customWidth="1"/>
    <col min="8" max="10" width="11.140625" style="2" customWidth="1"/>
    <col min="11" max="11" width="11.28125" style="2" customWidth="1"/>
    <col min="12" max="15" width="11.140625" style="2" customWidth="1"/>
    <col min="16" max="16" width="15.140625" style="109" customWidth="1"/>
    <col min="17" max="17" width="11.140625" style="2" customWidth="1"/>
    <col min="18" max="18" width="9.140625" style="4" customWidth="1"/>
    <col min="19" max="19" width="13.28125" style="4" customWidth="1"/>
    <col min="20" max="21" width="9.140625" style="4" customWidth="1"/>
    <col min="22" max="24" width="9.140625" style="2" customWidth="1"/>
    <col min="25" max="25" width="9.421875" style="2" bestFit="1" customWidth="1"/>
    <col min="26" max="16384" width="9.140625" style="2" customWidth="1"/>
  </cols>
  <sheetData>
    <row r="1" spans="1:21" s="26" customFormat="1" ht="31.5">
      <c r="A1" s="35" t="s">
        <v>0</v>
      </c>
      <c r="B1" s="84" t="s">
        <v>2</v>
      </c>
      <c r="C1" s="125" t="s">
        <v>4</v>
      </c>
      <c r="D1" s="128" t="s">
        <v>5</v>
      </c>
      <c r="E1" s="129"/>
      <c r="F1" s="130"/>
      <c r="G1" s="1" t="s">
        <v>7</v>
      </c>
      <c r="H1" s="128" t="s">
        <v>9</v>
      </c>
      <c r="I1" s="129"/>
      <c r="J1" s="129"/>
      <c r="K1" s="130"/>
      <c r="L1" s="128" t="s">
        <v>11</v>
      </c>
      <c r="M1" s="129"/>
      <c r="N1" s="129"/>
      <c r="O1" s="130"/>
      <c r="P1" s="106"/>
      <c r="Q1" s="62"/>
      <c r="R1" s="24"/>
      <c r="S1" s="24"/>
      <c r="T1" s="24"/>
      <c r="U1" s="24"/>
    </row>
    <row r="2" spans="1:21" s="26" customFormat="1" ht="20.25" customHeight="1" thickBot="1">
      <c r="A2" s="36" t="s">
        <v>1</v>
      </c>
      <c r="B2" s="85" t="s">
        <v>3</v>
      </c>
      <c r="C2" s="126"/>
      <c r="D2" s="131" t="s">
        <v>6</v>
      </c>
      <c r="E2" s="132"/>
      <c r="F2" s="133"/>
      <c r="G2" s="38" t="s">
        <v>8</v>
      </c>
      <c r="H2" s="131" t="s">
        <v>10</v>
      </c>
      <c r="I2" s="132"/>
      <c r="J2" s="132"/>
      <c r="K2" s="133"/>
      <c r="L2" s="131" t="s">
        <v>10</v>
      </c>
      <c r="M2" s="132"/>
      <c r="N2" s="132"/>
      <c r="O2" s="133"/>
      <c r="P2" s="106"/>
      <c r="Q2" s="62"/>
      <c r="R2" s="24"/>
      <c r="S2" s="24"/>
      <c r="T2" s="24"/>
      <c r="U2" s="24"/>
    </row>
    <row r="3" spans="1:21" s="26" customFormat="1" ht="19.5" thickBot="1">
      <c r="A3" s="39"/>
      <c r="B3" s="5"/>
      <c r="C3" s="127"/>
      <c r="D3" s="37" t="s">
        <v>12</v>
      </c>
      <c r="E3" s="37" t="s">
        <v>13</v>
      </c>
      <c r="F3" s="37" t="s">
        <v>14</v>
      </c>
      <c r="G3" s="40"/>
      <c r="H3" s="37" t="s">
        <v>42</v>
      </c>
      <c r="I3" s="37" t="s">
        <v>15</v>
      </c>
      <c r="J3" s="37" t="s">
        <v>16</v>
      </c>
      <c r="K3" s="37" t="s">
        <v>17</v>
      </c>
      <c r="L3" s="37" t="s">
        <v>18</v>
      </c>
      <c r="M3" s="37" t="s">
        <v>19</v>
      </c>
      <c r="N3" s="37" t="s">
        <v>20</v>
      </c>
      <c r="O3" s="41" t="s">
        <v>21</v>
      </c>
      <c r="P3" s="106"/>
      <c r="Q3" s="62"/>
      <c r="R3" s="24"/>
      <c r="S3" s="24"/>
      <c r="T3" s="24"/>
      <c r="U3" s="24"/>
    </row>
    <row r="4" spans="1:21" s="26" customFormat="1" ht="19.5" thickBot="1">
      <c r="A4" s="41">
        <v>1</v>
      </c>
      <c r="B4" s="9">
        <v>2</v>
      </c>
      <c r="C4" s="42">
        <v>3</v>
      </c>
      <c r="D4" s="42">
        <v>4</v>
      </c>
      <c r="E4" s="42">
        <v>5</v>
      </c>
      <c r="F4" s="42">
        <v>6</v>
      </c>
      <c r="G4" s="41">
        <v>7</v>
      </c>
      <c r="H4" s="42">
        <v>8</v>
      </c>
      <c r="I4" s="42">
        <v>9</v>
      </c>
      <c r="J4" s="42">
        <v>10</v>
      </c>
      <c r="K4" s="42">
        <v>11</v>
      </c>
      <c r="L4" s="42">
        <v>12</v>
      </c>
      <c r="M4" s="42">
        <v>13</v>
      </c>
      <c r="N4" s="42">
        <v>14</v>
      </c>
      <c r="O4" s="41">
        <v>15</v>
      </c>
      <c r="P4" s="106"/>
      <c r="Q4" s="62"/>
      <c r="R4" s="24"/>
      <c r="S4" s="24"/>
      <c r="T4" s="24"/>
      <c r="U4" s="24"/>
    </row>
    <row r="5" spans="1:21" s="26" customFormat="1" ht="18.75">
      <c r="A5" s="62"/>
      <c r="B5" s="6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106"/>
      <c r="Q5" s="62"/>
      <c r="R5" s="24"/>
      <c r="S5" s="24"/>
      <c r="T5" s="24"/>
      <c r="U5" s="24"/>
    </row>
    <row r="6" spans="1:19" s="47" customFormat="1" ht="21.75" customHeight="1">
      <c r="A6" s="44"/>
      <c r="B6" s="44"/>
      <c r="C6" s="44"/>
      <c r="D6" s="44"/>
      <c r="E6" s="44"/>
      <c r="F6" s="44"/>
      <c r="G6" s="45" t="s">
        <v>31</v>
      </c>
      <c r="H6" s="44"/>
      <c r="I6" s="44"/>
      <c r="J6" s="44"/>
      <c r="K6" s="44"/>
      <c r="L6" s="44"/>
      <c r="M6" s="44"/>
      <c r="N6" s="44"/>
      <c r="O6" s="44"/>
      <c r="P6" s="95"/>
      <c r="Q6" s="44"/>
      <c r="R6" s="46"/>
      <c r="S6" s="46"/>
    </row>
    <row r="7" spans="1:19" s="47" customFormat="1" ht="12" customHeight="1">
      <c r="A7" s="44"/>
      <c r="B7" s="44"/>
      <c r="C7" s="44"/>
      <c r="D7" s="44"/>
      <c r="E7" s="44"/>
      <c r="F7" s="44"/>
      <c r="G7" s="45"/>
      <c r="H7" s="44"/>
      <c r="I7" s="44"/>
      <c r="J7" s="44"/>
      <c r="K7" s="44"/>
      <c r="L7" s="44"/>
      <c r="M7" s="44"/>
      <c r="N7" s="44"/>
      <c r="O7" s="44"/>
      <c r="P7" s="95"/>
      <c r="Q7" s="44"/>
      <c r="R7" s="46"/>
      <c r="S7" s="46"/>
    </row>
    <row r="8" spans="1:17" s="46" customFormat="1" ht="21.75" customHeight="1">
      <c r="A8" s="44"/>
      <c r="B8" s="44"/>
      <c r="C8" s="44"/>
      <c r="D8" s="44"/>
      <c r="E8" s="44"/>
      <c r="F8" s="44"/>
      <c r="G8" s="13" t="s">
        <v>22</v>
      </c>
      <c r="H8" s="44"/>
      <c r="I8" s="44"/>
      <c r="J8" s="44"/>
      <c r="K8" s="44"/>
      <c r="L8" s="44"/>
      <c r="M8" s="44"/>
      <c r="N8" s="44"/>
      <c r="O8" s="44"/>
      <c r="P8" s="95"/>
      <c r="Q8" s="44"/>
    </row>
    <row r="9" spans="1:19" s="47" customFormat="1" ht="21.75" customHeight="1" thickBot="1">
      <c r="A9" s="48"/>
      <c r="B9" s="48"/>
      <c r="C9" s="48"/>
      <c r="D9" s="48"/>
      <c r="E9" s="48"/>
      <c r="F9" s="48"/>
      <c r="G9" s="16"/>
      <c r="H9" s="48"/>
      <c r="I9" s="48"/>
      <c r="J9" s="48"/>
      <c r="K9" s="48"/>
      <c r="L9" s="48"/>
      <c r="M9" s="48"/>
      <c r="N9" s="48"/>
      <c r="O9" s="48"/>
      <c r="P9" s="95">
        <f>G15/P17*100</f>
        <v>25.035527102606498</v>
      </c>
      <c r="Q9" s="44"/>
      <c r="R9" s="46"/>
      <c r="S9" s="46"/>
    </row>
    <row r="10" spans="1:21" ht="40.5" customHeight="1" thickBot="1">
      <c r="A10" s="7" t="s">
        <v>63</v>
      </c>
      <c r="B10" s="8" t="s">
        <v>64</v>
      </c>
      <c r="C10" s="8">
        <v>230</v>
      </c>
      <c r="D10" s="8">
        <v>7.94</v>
      </c>
      <c r="E10" s="8">
        <v>7.41</v>
      </c>
      <c r="F10" s="8">
        <v>17.95</v>
      </c>
      <c r="G10" s="8">
        <v>309.52</v>
      </c>
      <c r="H10" s="8">
        <v>0.26</v>
      </c>
      <c r="I10" s="8">
        <v>3.45</v>
      </c>
      <c r="J10" s="8">
        <v>14.24</v>
      </c>
      <c r="K10" s="8"/>
      <c r="L10" s="8">
        <v>19.44</v>
      </c>
      <c r="M10" s="8">
        <v>116.95</v>
      </c>
      <c r="N10" s="73">
        <v>25.3</v>
      </c>
      <c r="O10" s="78">
        <v>1.5</v>
      </c>
      <c r="P10" s="88" t="s">
        <v>47</v>
      </c>
      <c r="Q10" s="23"/>
      <c r="T10" s="2"/>
      <c r="U10" s="2"/>
    </row>
    <row r="11" spans="1:21" ht="19.5" thickBot="1">
      <c r="A11" s="25" t="s">
        <v>45</v>
      </c>
      <c r="B11" s="8" t="s">
        <v>29</v>
      </c>
      <c r="C11" s="5">
        <v>10</v>
      </c>
      <c r="D11" s="5">
        <v>2.31</v>
      </c>
      <c r="E11" s="5">
        <v>2.95</v>
      </c>
      <c r="F11" s="5"/>
      <c r="G11" s="5">
        <v>36</v>
      </c>
      <c r="H11" s="5">
        <v>0.003</v>
      </c>
      <c r="I11" s="5">
        <v>0.07</v>
      </c>
      <c r="J11" s="5">
        <v>26</v>
      </c>
      <c r="K11" s="5"/>
      <c r="L11" s="5">
        <v>88</v>
      </c>
      <c r="M11" s="5">
        <v>150.33</v>
      </c>
      <c r="N11" s="73">
        <v>3.5</v>
      </c>
      <c r="O11" s="78">
        <v>0.01</v>
      </c>
      <c r="P11" s="88">
        <f>D15/D15</f>
        <v>1</v>
      </c>
      <c r="Q11" s="23"/>
      <c r="T11" s="2"/>
      <c r="U11" s="2"/>
    </row>
    <row r="12" spans="1:21" ht="19.5" thickBot="1">
      <c r="A12" s="7" t="s">
        <v>54</v>
      </c>
      <c r="B12" s="82" t="s">
        <v>27</v>
      </c>
      <c r="C12" s="8">
        <v>200</v>
      </c>
      <c r="D12" s="8">
        <v>0.1</v>
      </c>
      <c r="E12" s="8"/>
      <c r="F12" s="8">
        <v>15</v>
      </c>
      <c r="G12" s="8">
        <v>60</v>
      </c>
      <c r="H12" s="8"/>
      <c r="I12" s="8"/>
      <c r="J12" s="8"/>
      <c r="K12" s="8"/>
      <c r="L12" s="8">
        <v>11</v>
      </c>
      <c r="M12" s="8">
        <v>3</v>
      </c>
      <c r="N12" s="66">
        <v>1</v>
      </c>
      <c r="O12" s="7">
        <v>0.3</v>
      </c>
      <c r="P12" s="88" t="s">
        <v>48</v>
      </c>
      <c r="Q12" s="23"/>
      <c r="T12" s="2"/>
      <c r="U12" s="2"/>
    </row>
    <row r="13" spans="1:21" ht="20.25" customHeight="1" thickBot="1">
      <c r="A13" s="7"/>
      <c r="B13" s="79" t="s">
        <v>43</v>
      </c>
      <c r="C13" s="32">
        <v>25</v>
      </c>
      <c r="D13" s="32">
        <v>1.68</v>
      </c>
      <c r="E13" s="8">
        <v>1.32</v>
      </c>
      <c r="F13" s="8">
        <v>14.82</v>
      </c>
      <c r="G13" s="8">
        <v>68.97</v>
      </c>
      <c r="H13" s="8">
        <v>0.035</v>
      </c>
      <c r="I13" s="8"/>
      <c r="J13" s="8"/>
      <c r="K13" s="8"/>
      <c r="L13" s="82">
        <v>6.9</v>
      </c>
      <c r="M13" s="82">
        <v>31.8</v>
      </c>
      <c r="N13" s="66">
        <v>7.5</v>
      </c>
      <c r="O13" s="7">
        <v>0.93</v>
      </c>
      <c r="P13" s="88">
        <f>E15/D15</f>
        <v>0.970906068162926</v>
      </c>
      <c r="Q13" s="23"/>
      <c r="T13" s="2"/>
      <c r="U13" s="2"/>
    </row>
    <row r="14" spans="1:21" ht="27.75" customHeight="1" thickBo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116"/>
      <c r="M14" s="116"/>
      <c r="N14" s="73"/>
      <c r="O14" s="76"/>
      <c r="P14" s="89" t="s">
        <v>49</v>
      </c>
      <c r="Q14" s="31"/>
      <c r="T14" s="2"/>
      <c r="U14" s="2"/>
    </row>
    <row r="15" spans="1:17" s="24" customFormat="1" ht="19.5" customHeight="1" thickBot="1">
      <c r="A15" s="7"/>
      <c r="B15" s="29" t="s">
        <v>24</v>
      </c>
      <c r="C15" s="9">
        <f aca="true" t="shared" si="0" ref="C15:O15">SUM(C10:C14)</f>
        <v>465</v>
      </c>
      <c r="D15" s="29">
        <f>SUM(D10:D14)</f>
        <v>12.03</v>
      </c>
      <c r="E15" s="29">
        <f t="shared" si="0"/>
        <v>11.68</v>
      </c>
      <c r="F15" s="29">
        <f t="shared" si="0"/>
        <v>47.77</v>
      </c>
      <c r="G15" s="29">
        <f t="shared" si="0"/>
        <v>474.49</v>
      </c>
      <c r="H15" s="29">
        <f t="shared" si="0"/>
        <v>0.29800000000000004</v>
      </c>
      <c r="I15" s="29">
        <f t="shared" si="0"/>
        <v>3.52</v>
      </c>
      <c r="J15" s="29">
        <f t="shared" si="0"/>
        <v>40.24</v>
      </c>
      <c r="K15" s="29">
        <f t="shared" si="0"/>
        <v>0</v>
      </c>
      <c r="L15" s="29">
        <f t="shared" si="0"/>
        <v>125.34</v>
      </c>
      <c r="M15" s="29">
        <f t="shared" si="0"/>
        <v>302.08000000000004</v>
      </c>
      <c r="N15" s="29">
        <f t="shared" si="0"/>
        <v>37.3</v>
      </c>
      <c r="O15" s="114">
        <f t="shared" si="0"/>
        <v>2.74</v>
      </c>
      <c r="P15" s="90">
        <f>F15/D15</f>
        <v>3.9709060681629267</v>
      </c>
      <c r="Q15" s="61"/>
    </row>
    <row r="16" spans="1:17" ht="18.7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88"/>
      <c r="Q16" s="23"/>
    </row>
    <row r="17" spans="1:17" ht="22.5" customHeight="1" thickBot="1">
      <c r="A17" s="10"/>
      <c r="B17" s="6"/>
      <c r="C17" s="6"/>
      <c r="D17" s="6"/>
      <c r="E17" s="6"/>
      <c r="F17" s="6"/>
      <c r="G17" s="13" t="s">
        <v>25</v>
      </c>
      <c r="H17" s="6"/>
      <c r="I17" s="6"/>
      <c r="J17" s="6"/>
      <c r="K17" s="6"/>
      <c r="L17" s="6"/>
      <c r="M17" s="6"/>
      <c r="N17" s="6"/>
      <c r="O17" s="23"/>
      <c r="P17" s="88">
        <f>G25*100/60</f>
        <v>1895.2666666666664</v>
      </c>
      <c r="Q17" s="23"/>
    </row>
    <row r="18" spans="1:21" ht="41.25" customHeight="1" thickBot="1">
      <c r="A18" s="7" t="s">
        <v>63</v>
      </c>
      <c r="B18" s="8" t="s">
        <v>64</v>
      </c>
      <c r="C18" s="8">
        <v>230</v>
      </c>
      <c r="D18" s="8">
        <v>7.94</v>
      </c>
      <c r="E18" s="8">
        <v>7.41</v>
      </c>
      <c r="F18" s="8">
        <v>17.95</v>
      </c>
      <c r="G18" s="8">
        <v>309.52</v>
      </c>
      <c r="H18" s="8">
        <v>0.26</v>
      </c>
      <c r="I18" s="8">
        <v>3.45</v>
      </c>
      <c r="J18" s="8">
        <v>14.24</v>
      </c>
      <c r="K18" s="8"/>
      <c r="L18" s="8">
        <v>19.44</v>
      </c>
      <c r="M18" s="8">
        <v>116.95</v>
      </c>
      <c r="N18" s="135">
        <v>25.3</v>
      </c>
      <c r="O18" s="7">
        <v>1.5</v>
      </c>
      <c r="P18" s="88">
        <f>G24/P17*100</f>
        <v>34.96447289739351</v>
      </c>
      <c r="Q18" s="23"/>
      <c r="T18" s="2"/>
      <c r="U18" s="2"/>
    </row>
    <row r="19" spans="1:21" ht="42" customHeight="1" thickBot="1">
      <c r="A19" s="7" t="s">
        <v>55</v>
      </c>
      <c r="B19" s="8" t="s">
        <v>78</v>
      </c>
      <c r="C19" s="8">
        <v>20</v>
      </c>
      <c r="D19" s="8">
        <v>0.8</v>
      </c>
      <c r="E19" s="8">
        <v>0.1</v>
      </c>
      <c r="F19" s="8">
        <v>2.5</v>
      </c>
      <c r="G19" s="8">
        <v>14</v>
      </c>
      <c r="H19" s="8">
        <v>0.03</v>
      </c>
      <c r="I19" s="8">
        <v>10</v>
      </c>
      <c r="J19" s="8">
        <v>0</v>
      </c>
      <c r="K19" s="8">
        <v>0.1</v>
      </c>
      <c r="L19" s="8">
        <v>23</v>
      </c>
      <c r="M19" s="8">
        <v>4.2</v>
      </c>
      <c r="N19" s="73">
        <v>14</v>
      </c>
      <c r="O19" s="78">
        <v>0.6</v>
      </c>
      <c r="P19" s="88"/>
      <c r="Q19" s="23"/>
      <c r="T19" s="2"/>
      <c r="U19" s="2"/>
    </row>
    <row r="20" spans="1:21" ht="39.75" customHeight="1" thickBot="1">
      <c r="A20" s="7" t="s">
        <v>52</v>
      </c>
      <c r="B20" s="8" t="s">
        <v>40</v>
      </c>
      <c r="C20" s="8">
        <v>200</v>
      </c>
      <c r="D20" s="8">
        <v>1.4</v>
      </c>
      <c r="E20" s="8">
        <v>3.8</v>
      </c>
      <c r="F20" s="8">
        <v>18.7</v>
      </c>
      <c r="G20" s="8">
        <v>300</v>
      </c>
      <c r="H20" s="8">
        <v>0.02</v>
      </c>
      <c r="I20" s="8">
        <v>21.2</v>
      </c>
      <c r="J20" s="8">
        <v>0.03</v>
      </c>
      <c r="K20" s="8">
        <v>0.1</v>
      </c>
      <c r="L20" s="82">
        <v>37</v>
      </c>
      <c r="M20" s="82">
        <v>24</v>
      </c>
      <c r="N20" s="66">
        <v>13</v>
      </c>
      <c r="O20" s="7">
        <v>0.6</v>
      </c>
      <c r="P20" s="88" t="s">
        <v>47</v>
      </c>
      <c r="Q20" s="23"/>
      <c r="T20" s="2"/>
      <c r="U20" s="2"/>
    </row>
    <row r="21" spans="1:19" s="26" customFormat="1" ht="27.75" customHeight="1" thickBot="1">
      <c r="A21" s="25"/>
      <c r="B21" s="8" t="s">
        <v>23</v>
      </c>
      <c r="C21" s="5">
        <v>25</v>
      </c>
      <c r="D21" s="5">
        <v>1.65</v>
      </c>
      <c r="E21" s="5">
        <v>1.71</v>
      </c>
      <c r="F21" s="5">
        <v>7.51</v>
      </c>
      <c r="G21" s="5">
        <v>39.15</v>
      </c>
      <c r="H21" s="5">
        <v>0.075</v>
      </c>
      <c r="I21" s="5"/>
      <c r="J21" s="5">
        <v>0.45</v>
      </c>
      <c r="K21" s="5"/>
      <c r="L21" s="5">
        <v>7.87</v>
      </c>
      <c r="M21" s="5">
        <v>35.55</v>
      </c>
      <c r="N21" s="73">
        <v>10.57</v>
      </c>
      <c r="O21" s="81">
        <v>0.88</v>
      </c>
      <c r="P21" s="88">
        <f>D24/D24</f>
        <v>1</v>
      </c>
      <c r="Q21" s="23"/>
      <c r="R21" s="24"/>
      <c r="S21" s="24"/>
    </row>
    <row r="22" spans="1:21" ht="21" customHeight="1" thickBo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6"/>
      <c r="O22" s="117"/>
      <c r="P22" s="88" t="s">
        <v>48</v>
      </c>
      <c r="Q22" s="23"/>
      <c r="T22" s="2"/>
      <c r="U22" s="2"/>
    </row>
    <row r="23" spans="1:21" ht="22.5" customHeight="1" thickBot="1">
      <c r="A23" s="7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/>
      <c r="P23" s="88">
        <f>E24/D24</f>
        <v>1.1043256997455468</v>
      </c>
      <c r="Q23" s="23"/>
      <c r="T23" s="2"/>
      <c r="U23" s="2"/>
    </row>
    <row r="24" spans="1:21" ht="21" customHeight="1" thickBot="1">
      <c r="A24" s="7"/>
      <c r="B24" s="29" t="s">
        <v>24</v>
      </c>
      <c r="C24" s="9">
        <f aca="true" t="shared" si="1" ref="C24:O24">SUM(C18:C23)</f>
        <v>475</v>
      </c>
      <c r="D24" s="29">
        <f t="shared" si="1"/>
        <v>11.790000000000001</v>
      </c>
      <c r="E24" s="29">
        <f t="shared" si="1"/>
        <v>13.02</v>
      </c>
      <c r="F24" s="29">
        <f t="shared" si="1"/>
        <v>46.66</v>
      </c>
      <c r="G24" s="29">
        <f t="shared" si="1"/>
        <v>662.67</v>
      </c>
      <c r="H24" s="29">
        <f t="shared" si="1"/>
        <v>0.38500000000000006</v>
      </c>
      <c r="I24" s="29">
        <f t="shared" si="1"/>
        <v>34.65</v>
      </c>
      <c r="J24" s="29">
        <f t="shared" si="1"/>
        <v>14.719999999999999</v>
      </c>
      <c r="K24" s="29">
        <f t="shared" si="1"/>
        <v>0.2</v>
      </c>
      <c r="L24" s="29">
        <f t="shared" si="1"/>
        <v>87.31</v>
      </c>
      <c r="M24" s="29">
        <f t="shared" si="1"/>
        <v>180.7</v>
      </c>
      <c r="N24" s="29">
        <f t="shared" si="1"/>
        <v>62.87</v>
      </c>
      <c r="O24" s="114">
        <f t="shared" si="1"/>
        <v>3.58</v>
      </c>
      <c r="P24" s="89" t="s">
        <v>49</v>
      </c>
      <c r="Q24" s="23"/>
      <c r="T24" s="2"/>
      <c r="U24" s="2"/>
    </row>
    <row r="25" spans="1:21" ht="22.5" customHeight="1" thickBot="1">
      <c r="A25" s="49"/>
      <c r="B25" s="52" t="s">
        <v>26</v>
      </c>
      <c r="C25" s="52">
        <f>C15+C24</f>
        <v>940</v>
      </c>
      <c r="D25" s="52">
        <f aca="true" t="shared" si="2" ref="D25:O25">D15+D24</f>
        <v>23.82</v>
      </c>
      <c r="E25" s="52">
        <f t="shared" si="2"/>
        <v>24.7</v>
      </c>
      <c r="F25" s="52">
        <f t="shared" si="2"/>
        <v>94.43</v>
      </c>
      <c r="G25" s="52">
        <f t="shared" si="2"/>
        <v>1137.1599999999999</v>
      </c>
      <c r="H25" s="52">
        <f t="shared" si="2"/>
        <v>0.683</v>
      </c>
      <c r="I25" s="52">
        <f t="shared" si="2"/>
        <v>38.17</v>
      </c>
      <c r="J25" s="52">
        <f t="shared" si="2"/>
        <v>54.96</v>
      </c>
      <c r="K25" s="52">
        <f t="shared" si="2"/>
        <v>0.2</v>
      </c>
      <c r="L25" s="52">
        <f t="shared" si="2"/>
        <v>212.65</v>
      </c>
      <c r="M25" s="52">
        <f t="shared" si="2"/>
        <v>482.78000000000003</v>
      </c>
      <c r="N25" s="52">
        <f t="shared" si="2"/>
        <v>100.16999999999999</v>
      </c>
      <c r="O25" s="52">
        <f t="shared" si="2"/>
        <v>6.32</v>
      </c>
      <c r="P25" s="90">
        <f>F24/D24</f>
        <v>3.9575911789652243</v>
      </c>
      <c r="Q25" s="31"/>
      <c r="T25" s="2"/>
      <c r="U25" s="2"/>
    </row>
    <row r="26" spans="1:21" ht="22.5" customHeight="1">
      <c r="A26" s="4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0"/>
      <c r="Q26" s="31"/>
      <c r="T26" s="2"/>
      <c r="U26" s="2"/>
    </row>
    <row r="27" spans="1:21" ht="22.5" customHeight="1">
      <c r="A27" s="4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0"/>
      <c r="Q27" s="31"/>
      <c r="T27" s="2"/>
      <c r="U27" s="2"/>
    </row>
    <row r="28" spans="1:21" ht="22.5" customHeight="1">
      <c r="A28" s="4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0"/>
      <c r="Q28" s="31"/>
      <c r="T28" s="2"/>
      <c r="U28" s="2"/>
    </row>
    <row r="29" spans="1:21" ht="27.75" customHeight="1">
      <c r="A29" s="4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96"/>
      <c r="Q29" s="6"/>
      <c r="T29" s="2"/>
      <c r="U29" s="2"/>
    </row>
    <row r="30" spans="1:19" s="47" customFormat="1" ht="21.75" customHeight="1">
      <c r="A30" s="4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88"/>
      <c r="Q30" s="13"/>
      <c r="R30" s="46"/>
      <c r="S30" s="46"/>
    </row>
    <row r="31" spans="1:19" s="47" customFormat="1" ht="21.75" customHeight="1">
      <c r="A31" s="17"/>
      <c r="B31" s="57"/>
      <c r="C31" s="17"/>
      <c r="D31" s="17"/>
      <c r="E31" s="17"/>
      <c r="F31" s="17"/>
      <c r="G31" s="54"/>
      <c r="H31" s="17"/>
      <c r="I31" s="17"/>
      <c r="J31" s="17"/>
      <c r="K31" s="17"/>
      <c r="L31" s="17"/>
      <c r="M31" s="17"/>
      <c r="N31" s="17"/>
      <c r="O31" s="17"/>
      <c r="P31" s="89"/>
      <c r="Q31" s="13"/>
      <c r="R31" s="46"/>
      <c r="S31" s="46"/>
    </row>
    <row r="32" spans="1:19" s="47" customFormat="1" ht="21.75" customHeight="1">
      <c r="A32" s="17"/>
      <c r="B32" s="57"/>
      <c r="C32" s="17"/>
      <c r="D32" s="17"/>
      <c r="E32" s="17"/>
      <c r="F32" s="17"/>
      <c r="G32" s="45" t="s">
        <v>30</v>
      </c>
      <c r="H32" s="17"/>
      <c r="I32" s="17"/>
      <c r="J32" s="17"/>
      <c r="K32" s="17"/>
      <c r="L32" s="17"/>
      <c r="M32" s="17"/>
      <c r="N32" s="17"/>
      <c r="O32" s="17"/>
      <c r="P32" s="90"/>
      <c r="Q32" s="13"/>
      <c r="R32" s="46"/>
      <c r="S32" s="46"/>
    </row>
    <row r="33" spans="1:21" s="47" customFormat="1" ht="20.25">
      <c r="A33" s="17"/>
      <c r="B33" s="57"/>
      <c r="C33" s="17"/>
      <c r="D33" s="17"/>
      <c r="E33" s="17"/>
      <c r="F33" s="17"/>
      <c r="G33" s="45"/>
      <c r="H33" s="17"/>
      <c r="I33" s="17"/>
      <c r="J33" s="17"/>
      <c r="K33" s="17"/>
      <c r="L33" s="17"/>
      <c r="M33" s="17"/>
      <c r="N33" s="17"/>
      <c r="O33" s="17"/>
      <c r="P33" s="98"/>
      <c r="Q33" s="17"/>
      <c r="R33" s="46"/>
      <c r="S33" s="46"/>
      <c r="T33" s="46"/>
      <c r="U33" s="46"/>
    </row>
    <row r="34" spans="1:21" s="47" customFormat="1" ht="21" thickBot="1">
      <c r="A34" s="53"/>
      <c r="B34" s="86"/>
      <c r="C34" s="53"/>
      <c r="D34" s="53"/>
      <c r="E34" s="53"/>
      <c r="F34" s="53"/>
      <c r="G34" s="14" t="s">
        <v>22</v>
      </c>
      <c r="H34" s="53"/>
      <c r="I34" s="53"/>
      <c r="J34" s="53"/>
      <c r="K34" s="53"/>
      <c r="L34" s="53"/>
      <c r="M34" s="53"/>
      <c r="N34" s="53"/>
      <c r="O34" s="53"/>
      <c r="P34" s="90">
        <f>G39/P42*100</f>
        <v>24.979287027920723</v>
      </c>
      <c r="Q34" s="17"/>
      <c r="R34" s="46"/>
      <c r="S34" s="46"/>
      <c r="T34" s="46"/>
      <c r="U34" s="46"/>
    </row>
    <row r="35" spans="1:21" s="47" customFormat="1" ht="27" customHeight="1" thickBot="1">
      <c r="A35" s="7" t="s">
        <v>85</v>
      </c>
      <c r="B35" s="7" t="s">
        <v>84</v>
      </c>
      <c r="C35" s="8">
        <v>130</v>
      </c>
      <c r="D35" s="8">
        <v>10.46</v>
      </c>
      <c r="E35" s="8">
        <v>3.54</v>
      </c>
      <c r="F35" s="8">
        <v>18.64</v>
      </c>
      <c r="G35" s="7">
        <v>252.25</v>
      </c>
      <c r="H35" s="8">
        <v>0.082</v>
      </c>
      <c r="I35" s="8">
        <v>0.62</v>
      </c>
      <c r="J35" s="8">
        <v>51.01</v>
      </c>
      <c r="K35" s="8"/>
      <c r="L35" s="8">
        <v>51.34</v>
      </c>
      <c r="M35" s="8">
        <v>64.37</v>
      </c>
      <c r="N35" s="8">
        <v>16.61</v>
      </c>
      <c r="O35" s="7">
        <v>1.26</v>
      </c>
      <c r="P35" s="88" t="s">
        <v>47</v>
      </c>
      <c r="Q35" s="17"/>
      <c r="R35" s="46"/>
      <c r="S35" s="46"/>
      <c r="T35" s="46"/>
      <c r="U35" s="46"/>
    </row>
    <row r="36" spans="1:21" s="47" customFormat="1" ht="25.5" customHeight="1" thickBot="1">
      <c r="A36" s="7" t="s">
        <v>56</v>
      </c>
      <c r="B36" s="8" t="s">
        <v>46</v>
      </c>
      <c r="C36" s="8">
        <v>10</v>
      </c>
      <c r="D36" s="8">
        <v>0.08</v>
      </c>
      <c r="E36" s="8">
        <v>7.25</v>
      </c>
      <c r="F36" s="8">
        <v>0.13</v>
      </c>
      <c r="G36" s="8">
        <v>66</v>
      </c>
      <c r="H36" s="8"/>
      <c r="I36" s="8"/>
      <c r="J36" s="8">
        <v>40</v>
      </c>
      <c r="K36" s="8"/>
      <c r="L36" s="82">
        <v>2.4</v>
      </c>
      <c r="M36" s="82">
        <v>3</v>
      </c>
      <c r="N36" s="66"/>
      <c r="O36" s="8">
        <v>0.02</v>
      </c>
      <c r="P36" s="88">
        <f>D39/D39</f>
        <v>1</v>
      </c>
      <c r="Q36" s="18"/>
      <c r="R36" s="46"/>
      <c r="S36" s="46"/>
      <c r="T36" s="46"/>
      <c r="U36" s="46"/>
    </row>
    <row r="37" spans="1:19" s="47" customFormat="1" ht="41.25" customHeight="1" thickBot="1">
      <c r="A37" s="49" t="s">
        <v>58</v>
      </c>
      <c r="B37" s="50" t="s">
        <v>53</v>
      </c>
      <c r="C37" s="50">
        <v>200</v>
      </c>
      <c r="D37" s="50">
        <v>0.1</v>
      </c>
      <c r="E37" s="50"/>
      <c r="F37" s="50">
        <v>15.2</v>
      </c>
      <c r="G37" s="50">
        <v>61</v>
      </c>
      <c r="H37" s="50" t="s">
        <v>28</v>
      </c>
      <c r="I37" s="50">
        <v>2.8</v>
      </c>
      <c r="J37" s="50"/>
      <c r="K37" s="50" t="s">
        <v>28</v>
      </c>
      <c r="L37" s="50">
        <v>14.2</v>
      </c>
      <c r="M37" s="50">
        <v>4</v>
      </c>
      <c r="N37" s="50">
        <v>2</v>
      </c>
      <c r="O37" s="50">
        <v>0.4</v>
      </c>
      <c r="P37" s="88" t="s">
        <v>48</v>
      </c>
      <c r="Q37" s="23"/>
      <c r="R37" s="46"/>
      <c r="S37" s="46"/>
    </row>
    <row r="38" spans="1:19" s="47" customFormat="1" ht="21.75" customHeight="1" thickBot="1">
      <c r="A38" s="79"/>
      <c r="B38" s="8" t="s">
        <v>43</v>
      </c>
      <c r="C38" s="8">
        <v>25</v>
      </c>
      <c r="D38" s="8">
        <v>1.68</v>
      </c>
      <c r="E38" s="8">
        <v>1.32</v>
      </c>
      <c r="F38" s="8">
        <v>14.82</v>
      </c>
      <c r="G38" s="8">
        <v>68.97</v>
      </c>
      <c r="H38" s="8">
        <v>0.035</v>
      </c>
      <c r="I38" s="8"/>
      <c r="J38" s="8"/>
      <c r="K38" s="8"/>
      <c r="L38" s="8">
        <v>6.9</v>
      </c>
      <c r="M38" s="8">
        <v>31.8</v>
      </c>
      <c r="N38" s="8">
        <v>7.5</v>
      </c>
      <c r="O38" s="8">
        <v>0.93</v>
      </c>
      <c r="P38" s="88">
        <f>E39/D39</f>
        <v>0.9829545454545454</v>
      </c>
      <c r="Q38" s="23"/>
      <c r="R38" s="46"/>
      <c r="S38" s="46"/>
    </row>
    <row r="39" spans="1:19" s="47" customFormat="1" ht="21.75" customHeight="1" thickBot="1">
      <c r="A39" s="7"/>
      <c r="B39" s="29" t="s">
        <v>24</v>
      </c>
      <c r="C39" s="29">
        <f aca="true" t="shared" si="3" ref="C39:O39">SUM(C35:C38)</f>
        <v>365</v>
      </c>
      <c r="D39" s="29">
        <f t="shared" si="3"/>
        <v>12.32</v>
      </c>
      <c r="E39" s="29">
        <f t="shared" si="3"/>
        <v>12.11</v>
      </c>
      <c r="F39" s="29">
        <f t="shared" si="3"/>
        <v>48.79</v>
      </c>
      <c r="G39" s="29">
        <f t="shared" si="3"/>
        <v>448.22</v>
      </c>
      <c r="H39" s="29">
        <f t="shared" si="3"/>
        <v>0.117</v>
      </c>
      <c r="I39" s="29">
        <f t="shared" si="3"/>
        <v>3.42</v>
      </c>
      <c r="J39" s="29">
        <f t="shared" si="3"/>
        <v>91.00999999999999</v>
      </c>
      <c r="K39" s="29">
        <f t="shared" si="3"/>
        <v>0</v>
      </c>
      <c r="L39" s="29">
        <f t="shared" si="3"/>
        <v>74.84</v>
      </c>
      <c r="M39" s="29">
        <f t="shared" si="3"/>
        <v>103.17</v>
      </c>
      <c r="N39" s="29">
        <f t="shared" si="3"/>
        <v>26.11</v>
      </c>
      <c r="O39" s="29">
        <f t="shared" si="3"/>
        <v>2.6100000000000003</v>
      </c>
      <c r="P39" s="89" t="s">
        <v>49</v>
      </c>
      <c r="Q39" s="23"/>
      <c r="R39" s="46"/>
      <c r="S39" s="46"/>
    </row>
    <row r="40" spans="1:19" s="47" customFormat="1" ht="21.75" customHeight="1">
      <c r="A40" s="6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90">
        <f>F39/D39</f>
        <v>3.9602272727272725</v>
      </c>
      <c r="Q40" s="23"/>
      <c r="R40" s="46"/>
      <c r="S40" s="46"/>
    </row>
    <row r="41" spans="1:19" s="47" customFormat="1" ht="21.75" customHeight="1" thickBot="1">
      <c r="A41" s="64"/>
      <c r="B41" s="13"/>
      <c r="C41" s="13"/>
      <c r="D41" s="13"/>
      <c r="E41" s="13"/>
      <c r="F41" s="13"/>
      <c r="G41" s="13" t="s">
        <v>25</v>
      </c>
      <c r="H41" s="13"/>
      <c r="I41" s="13"/>
      <c r="J41" s="13"/>
      <c r="K41" s="13"/>
      <c r="L41" s="13"/>
      <c r="M41" s="13"/>
      <c r="N41" s="13"/>
      <c r="O41" s="13"/>
      <c r="P41" s="90"/>
      <c r="Q41" s="31"/>
      <c r="R41" s="46"/>
      <c r="S41" s="46"/>
    </row>
    <row r="42" spans="1:19" s="47" customFormat="1" ht="49.5" customHeight="1" thickBot="1">
      <c r="A42" s="7" t="s">
        <v>85</v>
      </c>
      <c r="B42" s="7" t="s">
        <v>84</v>
      </c>
      <c r="C42" s="8">
        <v>130</v>
      </c>
      <c r="D42" s="8">
        <v>10.46</v>
      </c>
      <c r="E42" s="8">
        <v>3.54</v>
      </c>
      <c r="F42" s="8">
        <v>18.64</v>
      </c>
      <c r="G42" s="7">
        <v>252.25</v>
      </c>
      <c r="H42" s="8">
        <v>0.082</v>
      </c>
      <c r="I42" s="8">
        <v>0.62</v>
      </c>
      <c r="J42" s="8">
        <v>51.01</v>
      </c>
      <c r="K42" s="8"/>
      <c r="L42" s="8">
        <v>51.34</v>
      </c>
      <c r="M42" s="8">
        <v>64.37</v>
      </c>
      <c r="N42" s="8">
        <v>16.61</v>
      </c>
      <c r="O42" s="7">
        <v>1.26</v>
      </c>
      <c r="P42" s="93">
        <f>G47*100/60</f>
        <v>1794.3666666666663</v>
      </c>
      <c r="Q42" s="19"/>
      <c r="R42" s="46"/>
      <c r="S42" s="46"/>
    </row>
    <row r="43" spans="1:19" s="47" customFormat="1" ht="21.75" customHeight="1" thickBot="1">
      <c r="A43" s="7" t="s">
        <v>73</v>
      </c>
      <c r="B43" s="7" t="s">
        <v>74</v>
      </c>
      <c r="C43" s="8">
        <v>20</v>
      </c>
      <c r="D43" s="8">
        <v>1.4</v>
      </c>
      <c r="E43" s="8">
        <v>9.8</v>
      </c>
      <c r="F43" s="8">
        <v>3.7</v>
      </c>
      <c r="G43" s="8">
        <v>55</v>
      </c>
      <c r="H43" s="8">
        <v>0.02</v>
      </c>
      <c r="I43" s="8">
        <v>21.2</v>
      </c>
      <c r="J43" s="8">
        <v>0.03</v>
      </c>
      <c r="K43" s="8">
        <v>0.1</v>
      </c>
      <c r="L43" s="82">
        <v>37</v>
      </c>
      <c r="M43" s="82">
        <v>24</v>
      </c>
      <c r="N43" s="8">
        <v>13</v>
      </c>
      <c r="O43" s="8">
        <v>0.6</v>
      </c>
      <c r="P43" s="101">
        <f>G46/P42*100</f>
        <v>35.020712972079295</v>
      </c>
      <c r="Q43" s="22"/>
      <c r="R43" s="46"/>
      <c r="S43" s="46"/>
    </row>
    <row r="44" spans="1:19" s="47" customFormat="1" ht="36.75" customHeight="1" thickBot="1">
      <c r="A44" s="7" t="s">
        <v>111</v>
      </c>
      <c r="B44" s="8" t="s">
        <v>112</v>
      </c>
      <c r="C44" s="8">
        <v>200</v>
      </c>
      <c r="D44" s="8">
        <v>1.4</v>
      </c>
      <c r="E44" s="8">
        <v>0</v>
      </c>
      <c r="F44" s="8">
        <v>30</v>
      </c>
      <c r="G44" s="8">
        <v>282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0.1</v>
      </c>
      <c r="P44" s="88" t="s">
        <v>47</v>
      </c>
      <c r="Q44" s="22"/>
      <c r="R44" s="46"/>
      <c r="S44" s="46"/>
    </row>
    <row r="45" spans="1:19" s="47" customFormat="1" ht="39" customHeight="1" thickBot="1">
      <c r="A45" s="7"/>
      <c r="B45" s="8" t="s">
        <v>23</v>
      </c>
      <c r="C45" s="8">
        <v>25</v>
      </c>
      <c r="D45" s="8">
        <v>1.65</v>
      </c>
      <c r="E45" s="8">
        <v>1.71</v>
      </c>
      <c r="F45" s="8">
        <v>7.51</v>
      </c>
      <c r="G45" s="8">
        <v>39.15</v>
      </c>
      <c r="H45" s="8">
        <v>0.075</v>
      </c>
      <c r="I45" s="8"/>
      <c r="J45" s="8">
        <v>0.45</v>
      </c>
      <c r="K45" s="8"/>
      <c r="L45" s="8">
        <v>7.87</v>
      </c>
      <c r="M45" s="8">
        <v>35.55</v>
      </c>
      <c r="N45" s="66">
        <v>10.57</v>
      </c>
      <c r="O45" s="77">
        <v>0.88</v>
      </c>
      <c r="P45" s="88">
        <f>D46/D46</f>
        <v>1</v>
      </c>
      <c r="Q45" s="23"/>
      <c r="R45" s="46"/>
      <c r="S45" s="46"/>
    </row>
    <row r="46" spans="1:21" s="47" customFormat="1" ht="21" thickBot="1">
      <c r="A46" s="7"/>
      <c r="B46" s="29" t="s">
        <v>24</v>
      </c>
      <c r="C46" s="29">
        <f>SUM(C42:C45)</f>
        <v>375</v>
      </c>
      <c r="D46" s="29">
        <f>SUM(D42:D45)</f>
        <v>14.910000000000002</v>
      </c>
      <c r="E46" s="29">
        <f>SUM(E42:E45)</f>
        <v>15.05</v>
      </c>
      <c r="F46" s="29">
        <f>SUM(F42:F45)</f>
        <v>59.85</v>
      </c>
      <c r="G46" s="29">
        <f>SUM(G42:G45)</f>
        <v>628.4</v>
      </c>
      <c r="H46" s="29">
        <f>SUM(H42:H45)</f>
        <v>0.177</v>
      </c>
      <c r="I46" s="29">
        <f>SUM(I42:I45)</f>
        <v>21.82</v>
      </c>
      <c r="J46" s="29">
        <f>SUM(J42:J45)</f>
        <v>51.49</v>
      </c>
      <c r="K46" s="29">
        <f>SUM(K42:K45)</f>
        <v>0.1</v>
      </c>
      <c r="L46" s="29">
        <f>SUM(L42:L45)</f>
        <v>97.21000000000001</v>
      </c>
      <c r="M46" s="29">
        <f>SUM(M42:M45)</f>
        <v>123.92</v>
      </c>
      <c r="N46" s="29">
        <f>SUM(N42:N45)</f>
        <v>40.18</v>
      </c>
      <c r="O46" s="114">
        <f>SUM(O42:O45)</f>
        <v>2.84</v>
      </c>
      <c r="P46" s="88" t="s">
        <v>48</v>
      </c>
      <c r="Q46" s="23"/>
      <c r="R46" s="46"/>
      <c r="S46" s="46"/>
      <c r="T46" s="46"/>
      <c r="U46" s="46"/>
    </row>
    <row r="47" spans="1:21" s="47" customFormat="1" ht="43.5" customHeight="1" thickBot="1">
      <c r="A47" s="49"/>
      <c r="B47" s="52" t="s">
        <v>26</v>
      </c>
      <c r="C47" s="52">
        <f>C39+C46</f>
        <v>740</v>
      </c>
      <c r="D47" s="52">
        <f>D39+D46</f>
        <v>27.230000000000004</v>
      </c>
      <c r="E47" s="52">
        <f>E39+E46</f>
        <v>27.16</v>
      </c>
      <c r="F47" s="52">
        <f>F39+F46</f>
        <v>108.64</v>
      </c>
      <c r="G47" s="52">
        <f>G39+G46</f>
        <v>1076.62</v>
      </c>
      <c r="H47" s="52">
        <f>H39+H46</f>
        <v>0.294</v>
      </c>
      <c r="I47" s="52">
        <f>I39+I46</f>
        <v>25.240000000000002</v>
      </c>
      <c r="J47" s="52">
        <f>J39+J46</f>
        <v>142.5</v>
      </c>
      <c r="K47" s="52">
        <f>K39+K46</f>
        <v>0.1</v>
      </c>
      <c r="L47" s="52">
        <f>L39+L46</f>
        <v>172.05</v>
      </c>
      <c r="M47" s="52">
        <f>M39+M46</f>
        <v>227.09</v>
      </c>
      <c r="N47" s="52">
        <f>N39+N46</f>
        <v>66.28999999999999</v>
      </c>
      <c r="O47" s="52">
        <f>O39+O46</f>
        <v>5.45</v>
      </c>
      <c r="P47" s="88">
        <f>E46/D46</f>
        <v>1.0093896713615023</v>
      </c>
      <c r="Q47" s="8"/>
      <c r="R47" s="50"/>
      <c r="S47" s="46"/>
      <c r="T47" s="46"/>
      <c r="U47" s="46"/>
    </row>
    <row r="48" spans="1:19" s="47" customFormat="1" ht="27" customHeight="1">
      <c r="A48" s="4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89" t="s">
        <v>49</v>
      </c>
      <c r="Q48" s="23"/>
      <c r="R48" s="46"/>
      <c r="S48" s="46"/>
    </row>
    <row r="49" spans="1:19" s="47" customFormat="1" ht="27" customHeight="1">
      <c r="A49" s="4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89"/>
      <c r="Q49" s="23"/>
      <c r="R49" s="46"/>
      <c r="S49" s="46"/>
    </row>
    <row r="50" spans="1:19" s="47" customFormat="1" ht="27" customHeight="1">
      <c r="A50" s="4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89"/>
      <c r="Q50" s="23"/>
      <c r="R50" s="46"/>
      <c r="S50" s="46"/>
    </row>
    <row r="51" spans="1:21" s="47" customFormat="1" ht="34.5" customHeight="1">
      <c r="A51" s="4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90">
        <f>F46/D46</f>
        <v>4.014084507042253</v>
      </c>
      <c r="Q51" s="23"/>
      <c r="R51" s="46"/>
      <c r="S51" s="46"/>
      <c r="T51" s="46"/>
      <c r="U51" s="46"/>
    </row>
    <row r="52" spans="1:19" s="47" customFormat="1" ht="21.75" customHeight="1">
      <c r="A52" s="4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88"/>
      <c r="Q52" s="13"/>
      <c r="R52" s="46"/>
      <c r="S52" s="46"/>
    </row>
    <row r="53" spans="1:19" s="47" customFormat="1" ht="21.75" customHeight="1">
      <c r="A53" s="44"/>
      <c r="B53" s="13"/>
      <c r="C53" s="13"/>
      <c r="D53" s="13"/>
      <c r="E53" s="13"/>
      <c r="F53" s="13"/>
      <c r="G53" s="13" t="s">
        <v>32</v>
      </c>
      <c r="H53" s="13"/>
      <c r="I53" s="13"/>
      <c r="J53" s="13"/>
      <c r="K53" s="13"/>
      <c r="L53" s="13"/>
      <c r="M53" s="13"/>
      <c r="N53" s="13"/>
      <c r="O53" s="13"/>
      <c r="P53" s="88"/>
      <c r="Q53" s="13"/>
      <c r="R53" s="46"/>
      <c r="S53" s="46"/>
    </row>
    <row r="54" spans="1:19" s="47" customFormat="1" ht="21.75" customHeight="1">
      <c r="A54" s="4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88"/>
      <c r="Q54" s="13"/>
      <c r="R54" s="46"/>
      <c r="S54" s="46"/>
    </row>
    <row r="55" spans="1:19" s="47" customFormat="1" ht="20.25" customHeight="1">
      <c r="A55" s="44"/>
      <c r="B55" s="13"/>
      <c r="C55" s="13"/>
      <c r="D55" s="13"/>
      <c r="E55" s="13"/>
      <c r="F55" s="13"/>
      <c r="G55" s="13" t="s">
        <v>60</v>
      </c>
      <c r="H55" s="13"/>
      <c r="I55" s="13"/>
      <c r="J55" s="13"/>
      <c r="K55" s="13"/>
      <c r="L55" s="13"/>
      <c r="M55" s="13"/>
      <c r="N55" s="13"/>
      <c r="O55" s="13"/>
      <c r="P55" s="89"/>
      <c r="Q55" s="13"/>
      <c r="R55" s="46"/>
      <c r="S55" s="46"/>
    </row>
    <row r="56" spans="1:19" s="47" customFormat="1" ht="42.75" customHeight="1" hidden="1">
      <c r="A56" s="44"/>
      <c r="B56" s="13"/>
      <c r="C56" s="13"/>
      <c r="D56" s="13"/>
      <c r="E56" s="13"/>
      <c r="F56" s="13"/>
      <c r="G56" s="57" t="s">
        <v>69</v>
      </c>
      <c r="H56" s="13"/>
      <c r="I56" s="13"/>
      <c r="J56" s="13"/>
      <c r="K56" s="13"/>
      <c r="L56" s="13"/>
      <c r="M56" s="13"/>
      <c r="N56" s="13"/>
      <c r="O56" s="13"/>
      <c r="P56" s="90"/>
      <c r="Q56" s="13"/>
      <c r="R56" s="46"/>
      <c r="S56" s="46"/>
    </row>
    <row r="57" spans="1:19" s="47" customFormat="1" ht="21.75" customHeight="1" hidden="1">
      <c r="A57" s="7" t="s">
        <v>71</v>
      </c>
      <c r="B57" s="8" t="s">
        <v>70</v>
      </c>
      <c r="C57" s="8">
        <v>150</v>
      </c>
      <c r="D57" s="8">
        <v>1.85</v>
      </c>
      <c r="E57" s="8">
        <v>3.27</v>
      </c>
      <c r="F57" s="8">
        <v>18.75</v>
      </c>
      <c r="G57" s="8">
        <v>177.2</v>
      </c>
      <c r="H57" s="8">
        <v>0.224</v>
      </c>
      <c r="I57" s="8">
        <v>0.73</v>
      </c>
      <c r="J57" s="8"/>
      <c r="K57" s="8"/>
      <c r="L57" s="8">
        <v>16</v>
      </c>
      <c r="M57" s="8">
        <v>102.9</v>
      </c>
      <c r="N57" s="66">
        <v>17.91</v>
      </c>
      <c r="O57" s="7">
        <v>1.76</v>
      </c>
      <c r="P57" s="93"/>
      <c r="Q57" s="13"/>
      <c r="R57" s="46"/>
      <c r="S57" s="46"/>
    </row>
    <row r="58" spans="1:19" s="47" customFormat="1" ht="21.75" customHeight="1" hidden="1">
      <c r="A58" s="44"/>
      <c r="B58" s="45"/>
      <c r="C58" s="45"/>
      <c r="D58" s="45"/>
      <c r="E58" s="45"/>
      <c r="F58" s="45"/>
      <c r="G58" s="45" t="s">
        <v>32</v>
      </c>
      <c r="H58" s="45"/>
      <c r="I58" s="45"/>
      <c r="J58" s="45"/>
      <c r="K58" s="45"/>
      <c r="L58" s="45"/>
      <c r="M58" s="45"/>
      <c r="N58" s="45"/>
      <c r="O58" s="45"/>
      <c r="P58" s="93"/>
      <c r="Q58" s="13"/>
      <c r="R58" s="46"/>
      <c r="S58" s="46"/>
    </row>
    <row r="59" spans="1:19" s="47" customFormat="1" ht="21.75" customHeight="1" hidden="1">
      <c r="A59" s="5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93"/>
      <c r="Q59" s="13"/>
      <c r="R59" s="46"/>
      <c r="S59" s="46"/>
    </row>
    <row r="60" spans="1:19" s="47" customFormat="1" ht="21.75" customHeight="1" thickBot="1">
      <c r="A60" s="53"/>
      <c r="B60" s="6"/>
      <c r="C60" s="13"/>
      <c r="D60" s="13"/>
      <c r="E60" s="13"/>
      <c r="F60" s="13"/>
      <c r="G60" s="91" t="s">
        <v>22</v>
      </c>
      <c r="H60" s="13"/>
      <c r="I60" s="13"/>
      <c r="J60" s="13"/>
      <c r="K60" s="13"/>
      <c r="L60" s="13"/>
      <c r="M60" s="13"/>
      <c r="N60" s="13"/>
      <c r="O60" s="13"/>
      <c r="P60" s="93"/>
      <c r="Q60" s="13"/>
      <c r="R60" s="46"/>
      <c r="S60" s="46"/>
    </row>
    <row r="61" spans="1:19" s="47" customFormat="1" ht="39" customHeight="1" thickBot="1">
      <c r="A61" s="7" t="s">
        <v>75</v>
      </c>
      <c r="B61" s="8" t="s">
        <v>76</v>
      </c>
      <c r="C61" s="8" t="s">
        <v>77</v>
      </c>
      <c r="D61" s="8">
        <v>4.55</v>
      </c>
      <c r="E61" s="8">
        <v>3.27</v>
      </c>
      <c r="F61" s="8">
        <v>9.05</v>
      </c>
      <c r="G61" s="8">
        <v>227.2</v>
      </c>
      <c r="H61" s="8">
        <v>0.224</v>
      </c>
      <c r="I61" s="8">
        <v>0.73</v>
      </c>
      <c r="J61" s="8"/>
      <c r="K61" s="8"/>
      <c r="L61" s="8">
        <v>16</v>
      </c>
      <c r="M61" s="8">
        <v>102.9</v>
      </c>
      <c r="N61" s="66">
        <v>17.91</v>
      </c>
      <c r="O61" s="7">
        <v>1.76</v>
      </c>
      <c r="P61" s="93">
        <f>G66/P69*100</f>
        <v>24.953042239729385</v>
      </c>
      <c r="Q61" s="45"/>
      <c r="R61" s="3"/>
      <c r="S61" s="46"/>
    </row>
    <row r="62" spans="1:21" s="47" customFormat="1" ht="21" thickBot="1">
      <c r="A62" s="7" t="s">
        <v>67</v>
      </c>
      <c r="B62" s="8" t="s">
        <v>68</v>
      </c>
      <c r="C62" s="8">
        <v>100</v>
      </c>
      <c r="D62" s="8">
        <v>3.58</v>
      </c>
      <c r="E62" s="8">
        <v>4.51</v>
      </c>
      <c r="F62" s="8">
        <v>10.34</v>
      </c>
      <c r="G62" s="8">
        <v>168.45</v>
      </c>
      <c r="H62" s="8">
        <v>0.055</v>
      </c>
      <c r="I62" s="8"/>
      <c r="J62" s="8" t="s">
        <v>28</v>
      </c>
      <c r="K62" s="8"/>
      <c r="L62" s="8">
        <v>4.86</v>
      </c>
      <c r="M62" s="8">
        <v>37.17</v>
      </c>
      <c r="N62" s="66">
        <v>21.12</v>
      </c>
      <c r="O62" s="7">
        <v>1.1</v>
      </c>
      <c r="P62" s="88" t="s">
        <v>47</v>
      </c>
      <c r="Q62" s="13"/>
      <c r="R62" s="46"/>
      <c r="S62" s="3"/>
      <c r="T62" s="3"/>
      <c r="U62" s="46"/>
    </row>
    <row r="63" spans="1:20" ht="21" thickBot="1">
      <c r="A63" s="79" t="s">
        <v>45</v>
      </c>
      <c r="B63" s="82" t="s">
        <v>29</v>
      </c>
      <c r="C63" s="8">
        <v>10</v>
      </c>
      <c r="D63" s="82">
        <v>2.31</v>
      </c>
      <c r="E63" s="8">
        <v>2.95</v>
      </c>
      <c r="F63" s="8"/>
      <c r="G63" s="8">
        <v>36</v>
      </c>
      <c r="H63" s="8">
        <v>0.003</v>
      </c>
      <c r="I63" s="8">
        <v>0.07</v>
      </c>
      <c r="J63" s="8">
        <v>26</v>
      </c>
      <c r="K63" s="8"/>
      <c r="L63" s="82">
        <v>88</v>
      </c>
      <c r="M63" s="82">
        <v>150.33</v>
      </c>
      <c r="N63" s="8">
        <v>3.5</v>
      </c>
      <c r="O63" s="8">
        <v>0.01</v>
      </c>
      <c r="P63" s="88">
        <f>D66/D66</f>
        <v>1</v>
      </c>
      <c r="Q63" s="13"/>
      <c r="R63" s="3"/>
      <c r="S63" s="3"/>
      <c r="T63" s="3"/>
    </row>
    <row r="64" spans="1:19" s="26" customFormat="1" ht="27.75" customHeight="1" thickBot="1">
      <c r="A64" s="7">
        <v>382</v>
      </c>
      <c r="B64" s="8" t="s">
        <v>105</v>
      </c>
      <c r="C64" s="8">
        <v>200</v>
      </c>
      <c r="D64" s="8">
        <v>0.1</v>
      </c>
      <c r="E64" s="8"/>
      <c r="F64" s="8">
        <v>15</v>
      </c>
      <c r="G64" s="8">
        <v>60</v>
      </c>
      <c r="H64" s="8"/>
      <c r="I64" s="8"/>
      <c r="J64" s="8"/>
      <c r="K64" s="8"/>
      <c r="L64" s="8">
        <v>11</v>
      </c>
      <c r="M64" s="8">
        <v>3</v>
      </c>
      <c r="N64" s="66">
        <v>1</v>
      </c>
      <c r="O64" s="7">
        <v>0.3</v>
      </c>
      <c r="P64" s="88" t="s">
        <v>48</v>
      </c>
      <c r="Q64" s="23"/>
      <c r="R64" s="24"/>
      <c r="S64" s="24"/>
    </row>
    <row r="65" spans="1:21" ht="27.75" customHeight="1" thickBot="1">
      <c r="A65" s="7"/>
      <c r="B65" s="50" t="s">
        <v>43</v>
      </c>
      <c r="C65" s="50">
        <v>25</v>
      </c>
      <c r="D65" s="50">
        <v>1.68</v>
      </c>
      <c r="E65" s="50">
        <v>1.32</v>
      </c>
      <c r="F65" s="50">
        <v>14.82</v>
      </c>
      <c r="G65" s="50">
        <v>68.97</v>
      </c>
      <c r="H65" s="50">
        <v>0.035</v>
      </c>
      <c r="I65" s="50"/>
      <c r="J65" s="50"/>
      <c r="K65" s="50"/>
      <c r="L65" s="50">
        <v>6.9</v>
      </c>
      <c r="M65" s="50">
        <v>31.8</v>
      </c>
      <c r="N65" s="50">
        <v>7.5</v>
      </c>
      <c r="O65" s="50">
        <v>0.93</v>
      </c>
      <c r="P65" s="88">
        <f>E66/D66</f>
        <v>0.9860883797054011</v>
      </c>
      <c r="Q65" s="23"/>
      <c r="T65" s="2"/>
      <c r="U65" s="2"/>
    </row>
    <row r="66" spans="1:21" ht="27.75" customHeight="1" thickBot="1">
      <c r="A66" s="7"/>
      <c r="B66" s="51" t="s">
        <v>24</v>
      </c>
      <c r="C66" s="51">
        <f aca="true" t="shared" si="4" ref="C66:O66">SUM(C61:C65)</f>
        <v>335</v>
      </c>
      <c r="D66" s="51">
        <f t="shared" si="4"/>
        <v>12.219999999999999</v>
      </c>
      <c r="E66" s="51">
        <f t="shared" si="4"/>
        <v>12.05</v>
      </c>
      <c r="F66" s="51">
        <f t="shared" si="4"/>
        <v>49.21</v>
      </c>
      <c r="G66" s="51">
        <f t="shared" si="4"/>
        <v>560.62</v>
      </c>
      <c r="H66" s="51">
        <f t="shared" si="4"/>
        <v>0.31700000000000006</v>
      </c>
      <c r="I66" s="51">
        <f t="shared" si="4"/>
        <v>0.8</v>
      </c>
      <c r="J66" s="51">
        <f t="shared" si="4"/>
        <v>26</v>
      </c>
      <c r="K66" s="51">
        <f t="shared" si="4"/>
        <v>0</v>
      </c>
      <c r="L66" s="51">
        <f t="shared" si="4"/>
        <v>126.76</v>
      </c>
      <c r="M66" s="51">
        <f t="shared" si="4"/>
        <v>325.2</v>
      </c>
      <c r="N66" s="51">
        <f t="shared" si="4"/>
        <v>51.03</v>
      </c>
      <c r="O66" s="51">
        <f t="shared" si="4"/>
        <v>4.1</v>
      </c>
      <c r="P66" s="89" t="s">
        <v>49</v>
      </c>
      <c r="Q66" s="23"/>
      <c r="T66" s="2"/>
      <c r="U66" s="2"/>
    </row>
    <row r="67" spans="1:21" ht="39" customHeight="1" thickBot="1">
      <c r="A67" s="2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90">
        <f>F66/D66</f>
        <v>4.027004909983634</v>
      </c>
      <c r="Q67" s="23"/>
      <c r="T67" s="2"/>
      <c r="U67" s="2"/>
    </row>
    <row r="68" spans="1:17" s="68" customFormat="1" ht="39.75" customHeight="1" thickBot="1">
      <c r="A68" s="23"/>
      <c r="B68" s="31"/>
      <c r="C68" s="31"/>
      <c r="D68" s="31"/>
      <c r="E68" s="31"/>
      <c r="F68" s="31"/>
      <c r="G68" s="63" t="s">
        <v>41</v>
      </c>
      <c r="H68" s="31"/>
      <c r="I68" s="31"/>
      <c r="J68" s="31"/>
      <c r="K68" s="31"/>
      <c r="L68" s="31"/>
      <c r="M68" s="31"/>
      <c r="N68" s="31"/>
      <c r="O68" s="31"/>
      <c r="P68" s="89"/>
      <c r="Q68" s="69"/>
    </row>
    <row r="69" spans="1:17" s="4" customFormat="1" ht="44.25" customHeight="1" thickBot="1">
      <c r="A69" s="7" t="s">
        <v>75</v>
      </c>
      <c r="B69" s="8" t="s">
        <v>76</v>
      </c>
      <c r="C69" s="8" t="s">
        <v>77</v>
      </c>
      <c r="D69" s="8">
        <v>4.55</v>
      </c>
      <c r="E69" s="8">
        <v>3.27</v>
      </c>
      <c r="F69" s="8">
        <v>9.05</v>
      </c>
      <c r="G69" s="8">
        <v>227.2</v>
      </c>
      <c r="H69" s="8">
        <v>0.224</v>
      </c>
      <c r="I69" s="8">
        <v>0.73</v>
      </c>
      <c r="J69" s="8"/>
      <c r="K69" s="8"/>
      <c r="L69" s="8">
        <v>16</v>
      </c>
      <c r="M69" s="8">
        <v>102.9</v>
      </c>
      <c r="N69" s="66">
        <v>17.91</v>
      </c>
      <c r="O69" s="7">
        <v>1.76</v>
      </c>
      <c r="P69" s="89">
        <f>G75*100/60</f>
        <v>2246.7</v>
      </c>
      <c r="Q69" s="31"/>
    </row>
    <row r="70" spans="1:17" s="4" customFormat="1" ht="37.5" customHeight="1" thickBot="1">
      <c r="A70" s="7" t="s">
        <v>67</v>
      </c>
      <c r="B70" s="8" t="s">
        <v>68</v>
      </c>
      <c r="C70" s="8">
        <v>100</v>
      </c>
      <c r="D70" s="8">
        <v>3.58</v>
      </c>
      <c r="E70" s="8">
        <v>4.51</v>
      </c>
      <c r="F70" s="8">
        <v>10.34</v>
      </c>
      <c r="G70" s="8">
        <v>168.45</v>
      </c>
      <c r="H70" s="8">
        <v>0.055</v>
      </c>
      <c r="I70" s="8"/>
      <c r="J70" s="8" t="s">
        <v>28</v>
      </c>
      <c r="K70" s="8"/>
      <c r="L70" s="8">
        <v>4.86</v>
      </c>
      <c r="M70" s="8">
        <v>37.17</v>
      </c>
      <c r="N70" s="66">
        <v>21.12</v>
      </c>
      <c r="O70" s="7">
        <v>1.1</v>
      </c>
      <c r="P70" s="88">
        <f>G74/P69*100</f>
        <v>35.04695776027062</v>
      </c>
      <c r="Q70" s="31"/>
    </row>
    <row r="71" spans="1:17" s="68" customFormat="1" ht="41.25" customHeight="1" thickBot="1">
      <c r="A71" s="7" t="s">
        <v>73</v>
      </c>
      <c r="B71" s="8" t="s">
        <v>79</v>
      </c>
      <c r="C71" s="8">
        <v>20</v>
      </c>
      <c r="D71" s="8">
        <v>1.4</v>
      </c>
      <c r="E71" s="8">
        <v>1.8</v>
      </c>
      <c r="F71" s="8">
        <v>4.7</v>
      </c>
      <c r="G71" s="8">
        <v>55</v>
      </c>
      <c r="H71" s="8">
        <v>0.02</v>
      </c>
      <c r="I71" s="8">
        <v>21.2</v>
      </c>
      <c r="J71" s="8">
        <v>0.03</v>
      </c>
      <c r="K71" s="8">
        <v>0.1</v>
      </c>
      <c r="L71" s="82">
        <v>37</v>
      </c>
      <c r="M71" s="82">
        <v>24</v>
      </c>
      <c r="N71" s="66">
        <v>13</v>
      </c>
      <c r="O71" s="7">
        <v>0.6</v>
      </c>
      <c r="P71" s="88"/>
      <c r="Q71" s="66"/>
    </row>
    <row r="72" spans="1:21" ht="39.75" customHeight="1" thickBot="1">
      <c r="A72" s="7" t="s">
        <v>59</v>
      </c>
      <c r="B72" s="8" t="s">
        <v>80</v>
      </c>
      <c r="C72" s="8">
        <v>200</v>
      </c>
      <c r="D72" s="8">
        <v>0.07</v>
      </c>
      <c r="E72" s="8">
        <v>0.004</v>
      </c>
      <c r="F72" s="8">
        <v>13.03</v>
      </c>
      <c r="G72" s="8">
        <v>297.6</v>
      </c>
      <c r="H72" s="8">
        <v>0.004</v>
      </c>
      <c r="I72" s="8">
        <v>1.8</v>
      </c>
      <c r="J72" s="8" t="s">
        <v>28</v>
      </c>
      <c r="K72" s="8"/>
      <c r="L72" s="8">
        <v>10.1</v>
      </c>
      <c r="M72" s="8">
        <v>5.4</v>
      </c>
      <c r="N72" s="8">
        <v>2.34</v>
      </c>
      <c r="O72" s="8">
        <v>0.06</v>
      </c>
      <c r="P72" s="88" t="s">
        <v>47</v>
      </c>
      <c r="Q72" s="23"/>
      <c r="T72" s="2"/>
      <c r="U72" s="2"/>
    </row>
    <row r="73" spans="1:21" ht="34.5" customHeight="1" thickBot="1">
      <c r="A73" s="7"/>
      <c r="B73" s="8" t="s">
        <v>23</v>
      </c>
      <c r="C73" s="8">
        <v>25</v>
      </c>
      <c r="D73" s="8">
        <v>1.65</v>
      </c>
      <c r="E73" s="8">
        <v>1.71</v>
      </c>
      <c r="F73" s="8">
        <v>7.51</v>
      </c>
      <c r="G73" s="8">
        <v>39.15</v>
      </c>
      <c r="H73" s="8">
        <v>0.075</v>
      </c>
      <c r="I73" s="8"/>
      <c r="J73" s="8">
        <v>0.45</v>
      </c>
      <c r="K73" s="8"/>
      <c r="L73" s="8">
        <v>7.87</v>
      </c>
      <c r="M73" s="8">
        <v>35.55</v>
      </c>
      <c r="N73" s="8">
        <v>10.57</v>
      </c>
      <c r="O73" s="113">
        <v>0.88</v>
      </c>
      <c r="P73" s="88">
        <f>D74/D74</f>
        <v>1</v>
      </c>
      <c r="Q73" s="23"/>
      <c r="T73" s="2"/>
      <c r="U73" s="2"/>
    </row>
    <row r="74" spans="1:21" ht="39.75" customHeight="1" thickBot="1">
      <c r="A74" s="7"/>
      <c r="B74" s="29" t="s">
        <v>24</v>
      </c>
      <c r="C74" s="29">
        <f>SUM(C69:C73)</f>
        <v>345</v>
      </c>
      <c r="D74" s="29">
        <f>SUM(D69:D73)</f>
        <v>11.25</v>
      </c>
      <c r="E74" s="29">
        <f>SUM(E69:E73)</f>
        <v>11.294</v>
      </c>
      <c r="F74" s="29">
        <f>SUM(F69:F73)</f>
        <v>44.629999999999995</v>
      </c>
      <c r="G74" s="29">
        <f>SUM(G69:G73)</f>
        <v>787.4</v>
      </c>
      <c r="H74" s="29">
        <f>SUM(H69:H73)</f>
        <v>0.37800000000000006</v>
      </c>
      <c r="I74" s="29">
        <f>SUM(I69:I73)</f>
        <v>23.73</v>
      </c>
      <c r="J74" s="29">
        <f>SUM(J69:J73)</f>
        <v>0.48</v>
      </c>
      <c r="K74" s="29">
        <f>SUM(K69:K73)</f>
        <v>0.1</v>
      </c>
      <c r="L74" s="29">
        <f>SUM(L69:L73)</f>
        <v>75.83</v>
      </c>
      <c r="M74" s="29">
        <f>SUM(M69:M73)</f>
        <v>205.01999999999998</v>
      </c>
      <c r="N74" s="29">
        <f>SUM(N69:N73)</f>
        <v>64.94</v>
      </c>
      <c r="O74" s="114">
        <f>SUM(O69:O73)</f>
        <v>4.4</v>
      </c>
      <c r="P74" s="88" t="s">
        <v>48</v>
      </c>
      <c r="Q74" s="23"/>
      <c r="T74" s="2"/>
      <c r="U74" s="2"/>
    </row>
    <row r="75" spans="1:21" ht="48" customHeight="1" thickBot="1">
      <c r="A75" s="49"/>
      <c r="B75" s="52" t="s">
        <v>26</v>
      </c>
      <c r="C75" s="52">
        <f>C66+C74</f>
        <v>680</v>
      </c>
      <c r="D75" s="52">
        <f>D66+D74</f>
        <v>23.47</v>
      </c>
      <c r="E75" s="52">
        <f>E66+E74</f>
        <v>23.344</v>
      </c>
      <c r="F75" s="52">
        <f>F66+F74</f>
        <v>93.84</v>
      </c>
      <c r="G75" s="52">
        <f>G66+G74</f>
        <v>1348.02</v>
      </c>
      <c r="H75" s="52">
        <f>H66+H74</f>
        <v>0.6950000000000001</v>
      </c>
      <c r="I75" s="52">
        <f>I66+I74</f>
        <v>24.53</v>
      </c>
      <c r="J75" s="52">
        <f>J66+J74</f>
        <v>26.48</v>
      </c>
      <c r="K75" s="52">
        <f>K66+K74</f>
        <v>0.1</v>
      </c>
      <c r="L75" s="52">
        <f>L66+L74</f>
        <v>202.59</v>
      </c>
      <c r="M75" s="52">
        <f>M66+M74</f>
        <v>530.22</v>
      </c>
      <c r="N75" s="52">
        <f>N66+N74</f>
        <v>115.97</v>
      </c>
      <c r="O75" s="52">
        <f>O66+O74</f>
        <v>8.5</v>
      </c>
      <c r="P75" s="88">
        <f>E74/D74</f>
        <v>1.0039111111111112</v>
      </c>
      <c r="Q75" s="23"/>
      <c r="T75" s="2"/>
      <c r="U75" s="2"/>
    </row>
    <row r="76" spans="1:21" ht="39.75" customHeight="1">
      <c r="A76" s="4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89" t="s">
        <v>49</v>
      </c>
      <c r="Q76" s="23"/>
      <c r="T76" s="2"/>
      <c r="U76" s="2"/>
    </row>
    <row r="77" spans="1:21" ht="21.75" customHeight="1">
      <c r="A77" s="4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0">
        <f>F74/D74</f>
        <v>3.9671111111111106</v>
      </c>
      <c r="Q77" s="23"/>
      <c r="T77" s="2"/>
      <c r="U77" s="2"/>
    </row>
    <row r="78" spans="1:19" s="26" customFormat="1" ht="21.75" customHeight="1">
      <c r="A78" s="4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93"/>
      <c r="Q78" s="31"/>
      <c r="R78" s="24"/>
      <c r="S78" s="24"/>
    </row>
    <row r="79" spans="1:19" s="47" customFormat="1" ht="21.75" customHeight="1">
      <c r="A79" s="4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93"/>
      <c r="Q79" s="13"/>
      <c r="R79" s="46"/>
      <c r="S79" s="46"/>
    </row>
    <row r="80" spans="1:19" s="47" customFormat="1" ht="21.75" customHeight="1">
      <c r="A80" s="4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93"/>
      <c r="Q80" s="13"/>
      <c r="R80" s="46"/>
      <c r="S80" s="46"/>
    </row>
    <row r="81" spans="1:19" s="47" customFormat="1" ht="21.75" customHeight="1">
      <c r="A81" s="4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88"/>
      <c r="Q81" s="13"/>
      <c r="R81" s="46"/>
      <c r="S81" s="46"/>
    </row>
    <row r="82" spans="1:19" s="47" customFormat="1" ht="21.75" customHeight="1">
      <c r="A82" s="44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88"/>
      <c r="Q82" s="44"/>
      <c r="R82" s="46"/>
      <c r="S82" s="46"/>
    </row>
    <row r="83" spans="1:19" s="47" customFormat="1" ht="38.25" customHeight="1">
      <c r="A83" s="4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88"/>
      <c r="Q83" s="44"/>
      <c r="R83" s="46"/>
      <c r="S83" s="46"/>
    </row>
    <row r="84" spans="1:19" s="47" customFormat="1" ht="21.75" customHeight="1">
      <c r="A84" s="4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88"/>
      <c r="Q84" s="57"/>
      <c r="R84" s="46"/>
      <c r="S84" s="46"/>
    </row>
    <row r="85" spans="1:19" s="47" customFormat="1" ht="21.75" customHeight="1">
      <c r="A85" s="53"/>
      <c r="B85" s="86"/>
      <c r="C85" s="53"/>
      <c r="D85" s="53"/>
      <c r="E85" s="53"/>
      <c r="F85" s="53"/>
      <c r="G85" s="94" t="s">
        <v>35</v>
      </c>
      <c r="H85" s="53"/>
      <c r="I85" s="53"/>
      <c r="J85" s="53"/>
      <c r="K85" s="53"/>
      <c r="L85" s="53"/>
      <c r="M85" s="53"/>
      <c r="N85" s="53"/>
      <c r="O85" s="53"/>
      <c r="P85" s="88"/>
      <c r="Q85" s="13"/>
      <c r="R85" s="46"/>
      <c r="S85" s="46"/>
    </row>
    <row r="86" spans="1:19" s="47" customFormat="1" ht="21.75" customHeight="1" thickBot="1">
      <c r="A86" s="53"/>
      <c r="B86" s="86"/>
      <c r="C86" s="53"/>
      <c r="D86" s="53"/>
      <c r="E86" s="53"/>
      <c r="F86" s="53"/>
      <c r="G86" s="28" t="s">
        <v>22</v>
      </c>
      <c r="H86" s="53"/>
      <c r="I86" s="53"/>
      <c r="J86" s="53"/>
      <c r="K86" s="53"/>
      <c r="L86" s="53"/>
      <c r="M86" s="53"/>
      <c r="N86" s="53"/>
      <c r="O86" s="53"/>
      <c r="P86" s="88"/>
      <c r="Q86" s="13"/>
      <c r="R86" s="46"/>
      <c r="S86" s="46"/>
    </row>
    <row r="87" spans="1:19" s="47" customFormat="1" ht="21.75" customHeight="1" thickBot="1">
      <c r="A87" s="7" t="s">
        <v>83</v>
      </c>
      <c r="B87" s="7" t="s">
        <v>81</v>
      </c>
      <c r="C87" s="8">
        <v>50</v>
      </c>
      <c r="D87" s="8">
        <v>10.65</v>
      </c>
      <c r="E87" s="8">
        <v>1.85</v>
      </c>
      <c r="F87" s="8">
        <v>1.9</v>
      </c>
      <c r="G87" s="8">
        <v>122</v>
      </c>
      <c r="H87" s="8">
        <v>0.125</v>
      </c>
      <c r="I87" s="8">
        <v>3.6</v>
      </c>
      <c r="J87" s="8">
        <v>3.45</v>
      </c>
      <c r="K87" s="8">
        <v>0.6</v>
      </c>
      <c r="L87" s="8">
        <v>11</v>
      </c>
      <c r="M87" s="8">
        <v>13.35</v>
      </c>
      <c r="N87" s="8">
        <v>10.5</v>
      </c>
      <c r="O87" s="8">
        <v>2.6</v>
      </c>
      <c r="P87" s="90"/>
      <c r="Q87" s="13"/>
      <c r="R87" s="46"/>
      <c r="S87" s="46"/>
    </row>
    <row r="88" spans="1:19" s="47" customFormat="1" ht="21.75" customHeight="1" thickBot="1">
      <c r="A88" s="7" t="s">
        <v>56</v>
      </c>
      <c r="B88" s="8" t="s">
        <v>46</v>
      </c>
      <c r="C88" s="8">
        <v>10</v>
      </c>
      <c r="D88" s="8">
        <v>0.08</v>
      </c>
      <c r="E88" s="8">
        <v>7.25</v>
      </c>
      <c r="F88" s="8">
        <v>0.13</v>
      </c>
      <c r="G88" s="8">
        <v>66</v>
      </c>
      <c r="H88" s="8"/>
      <c r="I88" s="8"/>
      <c r="J88" s="8">
        <v>40</v>
      </c>
      <c r="K88" s="8"/>
      <c r="L88" s="82">
        <v>2.4</v>
      </c>
      <c r="M88" s="82">
        <v>3</v>
      </c>
      <c r="N88" s="66"/>
      <c r="O88" s="8">
        <v>0.02</v>
      </c>
      <c r="P88" s="100">
        <f>G93/P97*100</f>
        <v>25.965743814380073</v>
      </c>
      <c r="Q88" s="13"/>
      <c r="R88" s="46"/>
      <c r="S88" s="46"/>
    </row>
    <row r="89" spans="1:21" s="47" customFormat="1" ht="21" thickBot="1">
      <c r="A89" s="25" t="s">
        <v>55</v>
      </c>
      <c r="B89" s="5" t="s">
        <v>82</v>
      </c>
      <c r="C89" s="5">
        <v>100</v>
      </c>
      <c r="D89" s="5">
        <v>2.51</v>
      </c>
      <c r="E89" s="5">
        <v>4.51</v>
      </c>
      <c r="F89" s="5">
        <v>26.44</v>
      </c>
      <c r="G89" s="5">
        <v>168.45</v>
      </c>
      <c r="H89" s="5">
        <v>0.055</v>
      </c>
      <c r="I89" s="5"/>
      <c r="J89" s="5" t="s">
        <v>28</v>
      </c>
      <c r="K89" s="5"/>
      <c r="L89" s="5">
        <v>4.86</v>
      </c>
      <c r="M89" s="5">
        <v>37.17</v>
      </c>
      <c r="N89" s="73">
        <v>21.12</v>
      </c>
      <c r="O89" s="78">
        <v>1.1</v>
      </c>
      <c r="P89" s="100"/>
      <c r="Q89" s="53"/>
      <c r="R89" s="46"/>
      <c r="S89" s="46"/>
      <c r="T89" s="46"/>
      <c r="U89" s="46"/>
    </row>
    <row r="90" spans="1:19" s="47" customFormat="1" ht="27.75" customHeight="1" thickBot="1">
      <c r="A90" s="7" t="s">
        <v>51</v>
      </c>
      <c r="B90" s="7" t="s">
        <v>50</v>
      </c>
      <c r="C90" s="8">
        <v>30</v>
      </c>
      <c r="D90" s="8">
        <v>0.43</v>
      </c>
      <c r="E90" s="8">
        <v>0.72</v>
      </c>
      <c r="F90" s="8">
        <v>2.78</v>
      </c>
      <c r="G90" s="8">
        <v>19.41</v>
      </c>
      <c r="H90" s="8">
        <v>0.007</v>
      </c>
      <c r="I90" s="8">
        <v>0.8</v>
      </c>
      <c r="J90" s="8">
        <v>0.006</v>
      </c>
      <c r="K90" s="8">
        <v>0.081</v>
      </c>
      <c r="L90" s="82">
        <v>2.94</v>
      </c>
      <c r="M90" s="82">
        <v>8.04</v>
      </c>
      <c r="N90" s="8">
        <v>4.14</v>
      </c>
      <c r="O90" s="8">
        <v>0.17</v>
      </c>
      <c r="P90" s="88" t="s">
        <v>47</v>
      </c>
      <c r="Q90" s="53"/>
      <c r="R90" s="46"/>
      <c r="S90" s="46"/>
    </row>
    <row r="91" spans="1:17" ht="21" thickBot="1">
      <c r="A91" s="49" t="s">
        <v>54</v>
      </c>
      <c r="B91" s="50" t="s">
        <v>27</v>
      </c>
      <c r="C91" s="50">
        <v>200</v>
      </c>
      <c r="D91" s="50">
        <v>0.1</v>
      </c>
      <c r="E91" s="50"/>
      <c r="F91" s="50">
        <v>15.2</v>
      </c>
      <c r="G91" s="50">
        <v>61</v>
      </c>
      <c r="H91" s="50" t="s">
        <v>28</v>
      </c>
      <c r="I91" s="50">
        <v>2.8</v>
      </c>
      <c r="J91" s="50"/>
      <c r="K91" s="50" t="s">
        <v>28</v>
      </c>
      <c r="L91" s="50">
        <v>14.2</v>
      </c>
      <c r="M91" s="50">
        <v>4</v>
      </c>
      <c r="N91" s="50">
        <v>2</v>
      </c>
      <c r="O91" s="50">
        <v>0.4</v>
      </c>
      <c r="P91" s="88">
        <f>D93/D93</f>
        <v>1</v>
      </c>
      <c r="Q91" s="10"/>
    </row>
    <row r="92" spans="1:19" s="26" customFormat="1" ht="35.25" customHeight="1" thickBot="1">
      <c r="A92" s="7"/>
      <c r="B92" s="8" t="s">
        <v>43</v>
      </c>
      <c r="C92" s="8">
        <v>25</v>
      </c>
      <c r="D92" s="8">
        <v>1.68</v>
      </c>
      <c r="E92" s="8">
        <v>1.32</v>
      </c>
      <c r="F92" s="8">
        <v>14.82</v>
      </c>
      <c r="G92" s="8">
        <v>68.97</v>
      </c>
      <c r="H92" s="8">
        <v>0.035</v>
      </c>
      <c r="I92" s="8"/>
      <c r="J92" s="8"/>
      <c r="K92" s="8"/>
      <c r="L92" s="82">
        <v>6.9</v>
      </c>
      <c r="M92" s="82">
        <v>31.8</v>
      </c>
      <c r="N92" s="66">
        <v>7.5</v>
      </c>
      <c r="O92" s="7">
        <v>0.93</v>
      </c>
      <c r="P92" s="88" t="s">
        <v>48</v>
      </c>
      <c r="Q92" s="23"/>
      <c r="R92" s="24"/>
      <c r="S92" s="24"/>
    </row>
    <row r="93" spans="1:19" s="26" customFormat="1" ht="27.75" customHeight="1" thickBot="1">
      <c r="A93" s="7"/>
      <c r="B93" s="29" t="s">
        <v>24</v>
      </c>
      <c r="C93" s="29">
        <f aca="true" t="shared" si="5" ref="C93:O93">SUM(C87:C92)</f>
        <v>415</v>
      </c>
      <c r="D93" s="29">
        <f t="shared" si="5"/>
        <v>15.45</v>
      </c>
      <c r="E93" s="29">
        <f t="shared" si="5"/>
        <v>15.65</v>
      </c>
      <c r="F93" s="29">
        <f t="shared" si="5"/>
        <v>61.27</v>
      </c>
      <c r="G93" s="29">
        <f t="shared" si="5"/>
        <v>505.83000000000004</v>
      </c>
      <c r="H93" s="29">
        <f t="shared" si="5"/>
        <v>0.222</v>
      </c>
      <c r="I93" s="29">
        <f t="shared" si="5"/>
        <v>7.2</v>
      </c>
      <c r="J93" s="29">
        <f t="shared" si="5"/>
        <v>43.456</v>
      </c>
      <c r="K93" s="29">
        <f t="shared" si="5"/>
        <v>0.6809999999999999</v>
      </c>
      <c r="L93" s="29">
        <f t="shared" si="5"/>
        <v>42.300000000000004</v>
      </c>
      <c r="M93" s="29">
        <f t="shared" si="5"/>
        <v>97.36</v>
      </c>
      <c r="N93" s="29">
        <f t="shared" si="5"/>
        <v>45.26</v>
      </c>
      <c r="O93" s="29">
        <f t="shared" si="5"/>
        <v>5.22</v>
      </c>
      <c r="P93" s="88">
        <f>E93/D93</f>
        <v>1.0129449838187703</v>
      </c>
      <c r="Q93" s="23"/>
      <c r="R93" s="24"/>
      <c r="S93" s="24"/>
    </row>
    <row r="94" spans="1:19" s="26" customFormat="1" ht="27.75" customHeight="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5"/>
      <c r="P94" s="89" t="s">
        <v>49</v>
      </c>
      <c r="Q94" s="23"/>
      <c r="R94" s="24"/>
      <c r="S94" s="24"/>
    </row>
    <row r="95" spans="1:20" ht="20.25">
      <c r="A95" s="10"/>
      <c r="B95" s="13"/>
      <c r="C95" s="13"/>
      <c r="D95" s="13"/>
      <c r="E95" s="13"/>
      <c r="F95" s="13"/>
      <c r="G95" s="13" t="s">
        <v>25</v>
      </c>
      <c r="H95" s="13"/>
      <c r="I95" s="13"/>
      <c r="J95" s="13"/>
      <c r="K95" s="13"/>
      <c r="L95" s="13"/>
      <c r="M95" s="13"/>
      <c r="N95" s="13"/>
      <c r="O95" s="15"/>
      <c r="P95" s="90">
        <f>F93/D93</f>
        <v>3.9656957928802594</v>
      </c>
      <c r="Q95" s="23"/>
      <c r="R95" s="3"/>
      <c r="S95" s="3"/>
      <c r="T95" s="3"/>
    </row>
    <row r="96" spans="1:19" s="26" customFormat="1" ht="27.75" customHeight="1" thickBot="1">
      <c r="A96" s="1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5"/>
      <c r="P96" s="99"/>
      <c r="Q96" s="31"/>
      <c r="R96" s="24"/>
      <c r="S96" s="24"/>
    </row>
    <row r="97" spans="1:17" ht="38.25" thickBot="1">
      <c r="A97" s="7" t="s">
        <v>83</v>
      </c>
      <c r="B97" s="7" t="s">
        <v>81</v>
      </c>
      <c r="C97" s="8">
        <v>50</v>
      </c>
      <c r="D97" s="8">
        <v>8.65</v>
      </c>
      <c r="E97" s="8">
        <v>5.85</v>
      </c>
      <c r="F97" s="8">
        <v>25.9</v>
      </c>
      <c r="G97" s="8">
        <v>122</v>
      </c>
      <c r="H97" s="8">
        <v>0.125</v>
      </c>
      <c r="I97" s="8">
        <v>3.6</v>
      </c>
      <c r="J97" s="8">
        <v>3.45</v>
      </c>
      <c r="K97" s="8">
        <v>0.6</v>
      </c>
      <c r="L97" s="8">
        <v>11</v>
      </c>
      <c r="M97" s="8">
        <v>13.35</v>
      </c>
      <c r="N97" s="8">
        <v>10.5</v>
      </c>
      <c r="O97" s="8">
        <v>2.6</v>
      </c>
      <c r="P97" s="99">
        <f>G104*100/60</f>
        <v>1948.0666666666668</v>
      </c>
      <c r="Q97" s="15"/>
    </row>
    <row r="98" spans="1:17" ht="19.5" thickBot="1">
      <c r="A98" s="25" t="s">
        <v>55</v>
      </c>
      <c r="B98" s="5" t="s">
        <v>82</v>
      </c>
      <c r="C98" s="5">
        <v>100</v>
      </c>
      <c r="D98" s="5">
        <v>2.51</v>
      </c>
      <c r="E98" s="5">
        <v>4.51</v>
      </c>
      <c r="F98" s="5">
        <v>26.44</v>
      </c>
      <c r="G98" s="5">
        <v>168.45</v>
      </c>
      <c r="H98" s="5">
        <v>0.055</v>
      </c>
      <c r="I98" s="5"/>
      <c r="J98" s="5" t="s">
        <v>28</v>
      </c>
      <c r="K98" s="5"/>
      <c r="L98" s="5">
        <v>4.86</v>
      </c>
      <c r="M98" s="5">
        <v>37.17</v>
      </c>
      <c r="N98" s="73">
        <v>21.12</v>
      </c>
      <c r="O98" s="78">
        <v>1.1</v>
      </c>
      <c r="P98" s="99">
        <f>G103/P97*100</f>
        <v>34.034256185619924</v>
      </c>
      <c r="Q98" s="15"/>
    </row>
    <row r="99" spans="1:17" ht="19.5" thickBot="1">
      <c r="A99" s="7" t="s">
        <v>51</v>
      </c>
      <c r="B99" s="7" t="s">
        <v>50</v>
      </c>
      <c r="C99" s="8">
        <v>30</v>
      </c>
      <c r="D99" s="8">
        <v>0.43</v>
      </c>
      <c r="E99" s="8">
        <v>0.72</v>
      </c>
      <c r="F99" s="8">
        <v>2.78</v>
      </c>
      <c r="G99" s="8">
        <v>19.41</v>
      </c>
      <c r="H99" s="8">
        <v>0.007</v>
      </c>
      <c r="I99" s="8">
        <v>0.8</v>
      </c>
      <c r="J99" s="8">
        <v>0.006</v>
      </c>
      <c r="K99" s="8">
        <v>0.081</v>
      </c>
      <c r="L99" s="82">
        <v>2.94</v>
      </c>
      <c r="M99" s="82">
        <v>8.04</v>
      </c>
      <c r="N99" s="8">
        <v>4.14</v>
      </c>
      <c r="O99" s="8">
        <v>0.17</v>
      </c>
      <c r="P99" s="88"/>
      <c r="Q99" s="15"/>
    </row>
    <row r="100" spans="1:19" s="26" customFormat="1" ht="42.75" customHeight="1" thickBot="1">
      <c r="A100" s="7" t="s">
        <v>55</v>
      </c>
      <c r="B100" s="8" t="s">
        <v>78</v>
      </c>
      <c r="C100" s="8">
        <v>20</v>
      </c>
      <c r="D100" s="8">
        <v>0.8</v>
      </c>
      <c r="E100" s="8">
        <v>0.1</v>
      </c>
      <c r="F100" s="8">
        <v>2.5</v>
      </c>
      <c r="G100" s="8">
        <v>14</v>
      </c>
      <c r="H100" s="8">
        <v>0.03</v>
      </c>
      <c r="I100" s="8">
        <v>10</v>
      </c>
      <c r="J100" s="8">
        <v>0</v>
      </c>
      <c r="K100" s="8">
        <v>0.1</v>
      </c>
      <c r="L100" s="8">
        <v>23</v>
      </c>
      <c r="M100" s="8">
        <v>4.2</v>
      </c>
      <c r="N100" s="8">
        <v>14</v>
      </c>
      <c r="O100" s="8">
        <v>0.6</v>
      </c>
      <c r="P100" s="88"/>
      <c r="Q100" s="23"/>
      <c r="R100" s="24"/>
      <c r="S100" s="24"/>
    </row>
    <row r="101" spans="1:19" s="26" customFormat="1" ht="38.25" customHeight="1" thickBot="1">
      <c r="A101" s="7" t="s">
        <v>52</v>
      </c>
      <c r="B101" s="8" t="s">
        <v>40</v>
      </c>
      <c r="C101" s="8">
        <v>200</v>
      </c>
      <c r="D101" s="8">
        <v>1.4</v>
      </c>
      <c r="E101" s="8">
        <v>3.8</v>
      </c>
      <c r="F101" s="8">
        <v>18.7</v>
      </c>
      <c r="G101" s="8">
        <v>300</v>
      </c>
      <c r="H101" s="8">
        <v>0.02</v>
      </c>
      <c r="I101" s="8">
        <v>21.2</v>
      </c>
      <c r="J101" s="8">
        <v>0.03</v>
      </c>
      <c r="K101" s="8">
        <v>0.1</v>
      </c>
      <c r="L101" s="82">
        <v>37</v>
      </c>
      <c r="M101" s="82">
        <v>24</v>
      </c>
      <c r="N101" s="66">
        <v>13</v>
      </c>
      <c r="O101" s="7">
        <v>0.6</v>
      </c>
      <c r="P101" s="88"/>
      <c r="Q101" s="23"/>
      <c r="R101" s="24"/>
      <c r="S101" s="24"/>
    </row>
    <row r="102" spans="1:19" s="26" customFormat="1" ht="38.25" customHeight="1" thickBot="1">
      <c r="A102" s="7"/>
      <c r="B102" s="8" t="s">
        <v>23</v>
      </c>
      <c r="C102" s="8">
        <v>25</v>
      </c>
      <c r="D102" s="8">
        <v>1.65</v>
      </c>
      <c r="E102" s="8">
        <v>1.71</v>
      </c>
      <c r="F102" s="8">
        <v>7.51</v>
      </c>
      <c r="G102" s="8">
        <v>39.15</v>
      </c>
      <c r="H102" s="8">
        <v>0.075</v>
      </c>
      <c r="I102" s="8"/>
      <c r="J102" s="8">
        <v>0.45</v>
      </c>
      <c r="K102" s="8"/>
      <c r="L102" s="8">
        <v>7.87</v>
      </c>
      <c r="M102" s="8">
        <v>35.55</v>
      </c>
      <c r="N102" s="66">
        <v>10.57</v>
      </c>
      <c r="O102" s="77">
        <v>0.88</v>
      </c>
      <c r="P102" s="88" t="s">
        <v>47</v>
      </c>
      <c r="Q102" s="23"/>
      <c r="R102" s="24"/>
      <c r="S102" s="24"/>
    </row>
    <row r="103" spans="1:19" s="26" customFormat="1" ht="37.5" customHeight="1" thickBot="1">
      <c r="A103" s="7"/>
      <c r="B103" s="29" t="s">
        <v>24</v>
      </c>
      <c r="C103" s="29">
        <f>SUM(C97:C102)</f>
        <v>425</v>
      </c>
      <c r="D103" s="29">
        <f>SUM(D97:D102)</f>
        <v>15.440000000000001</v>
      </c>
      <c r="E103" s="29">
        <f>SUM(E97:E102)</f>
        <v>16.69</v>
      </c>
      <c r="F103" s="29">
        <f>SUM(F97:F102)</f>
        <v>83.83000000000001</v>
      </c>
      <c r="G103" s="29">
        <f>SUM(G97:G102)</f>
        <v>663.01</v>
      </c>
      <c r="H103" s="29">
        <f>SUM(H97:H102)</f>
        <v>0.312</v>
      </c>
      <c r="I103" s="29">
        <f>SUM(I97:I102)</f>
        <v>35.6</v>
      </c>
      <c r="J103" s="29">
        <f>SUM(J97:J102)</f>
        <v>3.936</v>
      </c>
      <c r="K103" s="29">
        <f>SUM(K97:K102)</f>
        <v>0.8809999999999999</v>
      </c>
      <c r="L103" s="29">
        <f>SUM(L97:L102)</f>
        <v>86.67</v>
      </c>
      <c r="M103" s="29">
        <f>SUM(M97:M102)</f>
        <v>122.31</v>
      </c>
      <c r="N103" s="29">
        <f>SUM(N97:N102)</f>
        <v>73.33</v>
      </c>
      <c r="O103" s="114">
        <f>SUM(O97:O102)</f>
        <v>5.949999999999999</v>
      </c>
      <c r="P103" s="88">
        <f>D103/D103</f>
        <v>1</v>
      </c>
      <c r="Q103" s="23"/>
      <c r="R103" s="24"/>
      <c r="S103" s="24"/>
    </row>
    <row r="104" spans="1:19" s="26" customFormat="1" ht="37.5" customHeight="1" thickBot="1">
      <c r="A104" s="49"/>
      <c r="B104" s="52" t="s">
        <v>26</v>
      </c>
      <c r="C104" s="52">
        <f>C93+C103</f>
        <v>840</v>
      </c>
      <c r="D104" s="52">
        <f>D93+D103</f>
        <v>30.89</v>
      </c>
      <c r="E104" s="52">
        <f>E93+E103</f>
        <v>32.34</v>
      </c>
      <c r="F104" s="52">
        <f>F93+F103</f>
        <v>145.10000000000002</v>
      </c>
      <c r="G104" s="52">
        <f>G93+G103</f>
        <v>1168.8400000000001</v>
      </c>
      <c r="H104" s="52">
        <f>H93+H103</f>
        <v>0.534</v>
      </c>
      <c r="I104" s="52">
        <f>I93+I103</f>
        <v>42.800000000000004</v>
      </c>
      <c r="J104" s="52">
        <f>J93+J103</f>
        <v>47.392</v>
      </c>
      <c r="K104" s="52">
        <f>K93+K103</f>
        <v>1.5619999999999998</v>
      </c>
      <c r="L104" s="52">
        <f>L93+L103</f>
        <v>128.97</v>
      </c>
      <c r="M104" s="52">
        <f>M93+M103</f>
        <v>219.67000000000002</v>
      </c>
      <c r="N104" s="52">
        <f>N93+N103</f>
        <v>118.59</v>
      </c>
      <c r="O104" s="52">
        <f>O93+O103</f>
        <v>11.169999999999998</v>
      </c>
      <c r="P104" s="88" t="s">
        <v>48</v>
      </c>
      <c r="Q104" s="23"/>
      <c r="R104" s="24"/>
      <c r="S104" s="24"/>
    </row>
    <row r="105" spans="1:21" ht="42.75" customHeight="1">
      <c r="A105" s="4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88">
        <f>E103/D103</f>
        <v>1.080958549222798</v>
      </c>
      <c r="Q105" s="23"/>
      <c r="T105" s="2"/>
      <c r="U105" s="2"/>
    </row>
    <row r="106" spans="1:19" s="26" customFormat="1" ht="27.75" customHeight="1">
      <c r="A106" s="4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89" t="s">
        <v>49</v>
      </c>
      <c r="Q106" s="23"/>
      <c r="R106" s="24"/>
      <c r="S106" s="24"/>
    </row>
    <row r="107" spans="1:21" ht="27.75" customHeight="1">
      <c r="A107" s="4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90">
        <f>F103/D103</f>
        <v>5.42940414507772</v>
      </c>
      <c r="Q107" s="23"/>
      <c r="T107" s="2"/>
      <c r="U107" s="2"/>
    </row>
    <row r="108" spans="1:19" s="26" customFormat="1" ht="27.75" customHeight="1">
      <c r="A108" s="4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90"/>
      <c r="Q108" s="31"/>
      <c r="R108" s="24"/>
      <c r="S108" s="24"/>
    </row>
    <row r="109" spans="1:19" s="26" customFormat="1" ht="27.75" customHeight="1">
      <c r="A109" s="4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90"/>
      <c r="Q109" s="31"/>
      <c r="R109" s="24"/>
      <c r="S109" s="24"/>
    </row>
    <row r="110" spans="1:21" s="34" customFormat="1" ht="21.75" customHeight="1">
      <c r="A110" s="4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90"/>
      <c r="Q110" s="14"/>
      <c r="R110" s="33"/>
      <c r="S110" s="33"/>
      <c r="T110" s="33"/>
      <c r="U110" s="33"/>
    </row>
    <row r="111" spans="1:19" s="47" customFormat="1" ht="39" customHeight="1">
      <c r="A111" s="53"/>
      <c r="B111" s="86"/>
      <c r="C111" s="53"/>
      <c r="D111" s="53"/>
      <c r="E111" s="53"/>
      <c r="F111" s="53"/>
      <c r="G111" s="55" t="s">
        <v>34</v>
      </c>
      <c r="H111" s="53"/>
      <c r="I111" s="53"/>
      <c r="J111" s="53"/>
      <c r="K111" s="53"/>
      <c r="L111" s="53"/>
      <c r="M111" s="53"/>
      <c r="N111" s="53"/>
      <c r="O111" s="53"/>
      <c r="P111" s="90"/>
      <c r="Q111" s="44"/>
      <c r="R111" s="46"/>
      <c r="S111" s="46"/>
    </row>
    <row r="112" spans="1:21" ht="34.5" customHeight="1" thickBot="1">
      <c r="A112" s="53"/>
      <c r="B112" s="86"/>
      <c r="C112" s="53"/>
      <c r="D112" s="53"/>
      <c r="E112" s="53"/>
      <c r="F112" s="53"/>
      <c r="G112" s="14" t="s">
        <v>22</v>
      </c>
      <c r="H112" s="53"/>
      <c r="I112" s="53"/>
      <c r="J112" s="53"/>
      <c r="K112" s="53"/>
      <c r="L112" s="53"/>
      <c r="M112" s="53"/>
      <c r="N112" s="53"/>
      <c r="O112" s="53"/>
      <c r="P112" s="88"/>
      <c r="Q112" s="23"/>
      <c r="T112" s="2"/>
      <c r="U112" s="2"/>
    </row>
    <row r="113" spans="1:19" s="47" customFormat="1" ht="21.75" customHeight="1" thickBot="1">
      <c r="A113" s="7" t="s">
        <v>57</v>
      </c>
      <c r="B113" s="8" t="s">
        <v>97</v>
      </c>
      <c r="C113" s="8">
        <v>60</v>
      </c>
      <c r="D113" s="7">
        <v>9.42</v>
      </c>
      <c r="E113" s="7">
        <v>4.69</v>
      </c>
      <c r="F113" s="7">
        <v>22.79</v>
      </c>
      <c r="G113" s="7">
        <v>327.53</v>
      </c>
      <c r="H113" s="7">
        <v>0.15</v>
      </c>
      <c r="I113" s="27">
        <v>8.85</v>
      </c>
      <c r="J113" s="7"/>
      <c r="K113" s="7"/>
      <c r="L113" s="66">
        <v>39.95</v>
      </c>
      <c r="M113" s="7">
        <v>269.53</v>
      </c>
      <c r="N113" s="66">
        <v>55.64</v>
      </c>
      <c r="O113" s="7">
        <v>5.05</v>
      </c>
      <c r="P113" s="89"/>
      <c r="Q113" s="57"/>
      <c r="R113" s="46"/>
      <c r="S113" s="46"/>
    </row>
    <row r="114" spans="1:19" s="47" customFormat="1" ht="21.75" customHeight="1" thickBot="1">
      <c r="A114" s="25" t="s">
        <v>95</v>
      </c>
      <c r="B114" s="5" t="s">
        <v>72</v>
      </c>
      <c r="C114" s="5">
        <v>100</v>
      </c>
      <c r="D114" s="8">
        <v>0.43</v>
      </c>
      <c r="E114" s="8">
        <v>4.72</v>
      </c>
      <c r="F114" s="8">
        <v>2.78</v>
      </c>
      <c r="G114" s="8">
        <v>19.41</v>
      </c>
      <c r="H114" s="8">
        <v>0.007</v>
      </c>
      <c r="I114" s="8">
        <v>0.8</v>
      </c>
      <c r="J114" s="8"/>
      <c r="K114" s="8">
        <v>0.081</v>
      </c>
      <c r="L114" s="8">
        <v>2.94</v>
      </c>
      <c r="M114" s="8">
        <v>8.04</v>
      </c>
      <c r="N114" s="66">
        <v>4.18</v>
      </c>
      <c r="O114" s="77">
        <v>0.17</v>
      </c>
      <c r="P114" s="90">
        <f>G119/P122*100</f>
        <v>25.02645585718547</v>
      </c>
      <c r="Q114" s="57"/>
      <c r="R114" s="46"/>
      <c r="S114" s="46"/>
    </row>
    <row r="115" spans="1:19" s="47" customFormat="1" ht="21.75" customHeight="1" thickBot="1">
      <c r="A115" s="7" t="s">
        <v>51</v>
      </c>
      <c r="B115" s="8" t="s">
        <v>50</v>
      </c>
      <c r="C115" s="8">
        <v>30</v>
      </c>
      <c r="D115" s="8">
        <v>0.43</v>
      </c>
      <c r="E115" s="8">
        <v>0.72</v>
      </c>
      <c r="F115" s="8">
        <v>2.78</v>
      </c>
      <c r="G115" s="8">
        <v>19.41</v>
      </c>
      <c r="H115" s="8">
        <v>0.007</v>
      </c>
      <c r="I115" s="8">
        <v>0.8</v>
      </c>
      <c r="J115" s="8">
        <v>0.006</v>
      </c>
      <c r="K115" s="8">
        <v>0.081</v>
      </c>
      <c r="L115" s="82">
        <v>2.94</v>
      </c>
      <c r="M115" s="82">
        <v>8.04</v>
      </c>
      <c r="N115" s="7">
        <v>4.14</v>
      </c>
      <c r="O115" s="8">
        <v>0.17</v>
      </c>
      <c r="P115" s="88" t="s">
        <v>47</v>
      </c>
      <c r="Q115" s="57"/>
      <c r="R115" s="46"/>
      <c r="S115" s="46"/>
    </row>
    <row r="116" spans="1:19" s="47" customFormat="1" ht="20.25" customHeight="1" thickBot="1">
      <c r="A116" s="25" t="s">
        <v>45</v>
      </c>
      <c r="B116" s="5" t="s">
        <v>29</v>
      </c>
      <c r="C116" s="5">
        <v>10</v>
      </c>
      <c r="D116" s="5">
        <v>2.31</v>
      </c>
      <c r="E116" s="5">
        <v>2.95</v>
      </c>
      <c r="F116" s="5"/>
      <c r="G116" s="5">
        <v>36</v>
      </c>
      <c r="H116" s="5">
        <v>0.003</v>
      </c>
      <c r="I116" s="5">
        <v>0.07</v>
      </c>
      <c r="J116" s="5">
        <v>26</v>
      </c>
      <c r="K116" s="5"/>
      <c r="L116" s="5">
        <v>88</v>
      </c>
      <c r="M116" s="5">
        <v>150.33</v>
      </c>
      <c r="N116" s="73">
        <v>3.5</v>
      </c>
      <c r="O116" s="78">
        <v>0.01</v>
      </c>
      <c r="P116" s="88">
        <f>D119/D119</f>
        <v>1</v>
      </c>
      <c r="Q116" s="13"/>
      <c r="R116" s="46"/>
      <c r="S116" s="46"/>
    </row>
    <row r="117" spans="1:19" s="47" customFormat="1" ht="21.75" customHeight="1" thickBot="1">
      <c r="A117" s="7" t="s">
        <v>58</v>
      </c>
      <c r="B117" s="8" t="s">
        <v>53</v>
      </c>
      <c r="C117" s="8">
        <v>200</v>
      </c>
      <c r="D117" s="8">
        <v>0.1</v>
      </c>
      <c r="E117" s="8"/>
      <c r="F117" s="8">
        <v>15</v>
      </c>
      <c r="G117" s="8">
        <v>60</v>
      </c>
      <c r="H117" s="8"/>
      <c r="I117" s="8"/>
      <c r="J117" s="8"/>
      <c r="K117" s="8"/>
      <c r="L117" s="8">
        <v>11</v>
      </c>
      <c r="M117" s="8">
        <v>3</v>
      </c>
      <c r="N117" s="8">
        <v>1</v>
      </c>
      <c r="O117" s="8">
        <v>0.3</v>
      </c>
      <c r="P117" s="88" t="s">
        <v>48</v>
      </c>
      <c r="Q117" s="13"/>
      <c r="R117" s="46"/>
      <c r="S117" s="46"/>
    </row>
    <row r="118" spans="1:21" s="47" customFormat="1" ht="21" thickBot="1">
      <c r="A118" s="79"/>
      <c r="B118" s="8" t="s">
        <v>43</v>
      </c>
      <c r="C118" s="8">
        <v>25</v>
      </c>
      <c r="D118" s="8">
        <v>1.68</v>
      </c>
      <c r="E118" s="8">
        <v>1.32</v>
      </c>
      <c r="F118" s="8">
        <v>14.82</v>
      </c>
      <c r="G118" s="8">
        <v>68.97</v>
      </c>
      <c r="H118" s="8">
        <v>0.035</v>
      </c>
      <c r="I118" s="8"/>
      <c r="J118" s="8"/>
      <c r="K118" s="8"/>
      <c r="L118" s="8">
        <v>6.9</v>
      </c>
      <c r="M118" s="8">
        <v>31.8</v>
      </c>
      <c r="N118" s="8">
        <v>7.5</v>
      </c>
      <c r="O118" s="8">
        <v>0.93</v>
      </c>
      <c r="P118" s="88">
        <f>E119/D119</f>
        <v>1.002087682672234</v>
      </c>
      <c r="Q118" s="53"/>
      <c r="R118" s="46"/>
      <c r="S118" s="46"/>
      <c r="T118" s="46"/>
      <c r="U118" s="46"/>
    </row>
    <row r="119" spans="1:21" s="47" customFormat="1" ht="21" thickBot="1">
      <c r="A119" s="7"/>
      <c r="B119" s="29" t="s">
        <v>24</v>
      </c>
      <c r="C119" s="29">
        <f aca="true" t="shared" si="6" ref="C119:O119">SUM(C113:C118)</f>
        <v>425</v>
      </c>
      <c r="D119" s="29">
        <f t="shared" si="6"/>
        <v>14.37</v>
      </c>
      <c r="E119" s="29">
        <f t="shared" si="6"/>
        <v>14.400000000000002</v>
      </c>
      <c r="F119" s="29">
        <f t="shared" si="6"/>
        <v>58.17</v>
      </c>
      <c r="G119" s="29">
        <f t="shared" si="6"/>
        <v>531.32</v>
      </c>
      <c r="H119" s="29">
        <f t="shared" si="6"/>
        <v>0.202</v>
      </c>
      <c r="I119" s="29">
        <f t="shared" si="6"/>
        <v>10.520000000000001</v>
      </c>
      <c r="J119" s="29">
        <f t="shared" si="6"/>
        <v>26.006</v>
      </c>
      <c r="K119" s="29">
        <f t="shared" si="6"/>
        <v>0.162</v>
      </c>
      <c r="L119" s="29">
        <f t="shared" si="6"/>
        <v>151.73</v>
      </c>
      <c r="M119" s="29">
        <f t="shared" si="6"/>
        <v>470.74000000000007</v>
      </c>
      <c r="N119" s="29">
        <f t="shared" si="6"/>
        <v>75.96000000000001</v>
      </c>
      <c r="O119" s="29">
        <f t="shared" si="6"/>
        <v>6.629999999999999</v>
      </c>
      <c r="P119" s="89" t="s">
        <v>49</v>
      </c>
      <c r="Q119" s="53"/>
      <c r="R119" s="46"/>
      <c r="S119" s="46"/>
      <c r="T119" s="46"/>
      <c r="U119" s="46"/>
    </row>
    <row r="120" spans="1:21" ht="41.25" customHeight="1">
      <c r="A120" s="65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90">
        <f>F119/D119</f>
        <v>4.048016701461378</v>
      </c>
      <c r="Q120" s="23"/>
      <c r="T120" s="2"/>
      <c r="U120" s="2"/>
    </row>
    <row r="121" spans="1:21" ht="22.5" customHeight="1" thickBot="1">
      <c r="A121" s="64"/>
      <c r="B121" s="13"/>
      <c r="C121" s="13"/>
      <c r="D121" s="13"/>
      <c r="E121" s="13"/>
      <c r="F121" s="13"/>
      <c r="G121" s="13" t="s">
        <v>25</v>
      </c>
      <c r="H121" s="13"/>
      <c r="I121" s="13"/>
      <c r="J121" s="13"/>
      <c r="K121" s="13"/>
      <c r="L121" s="13"/>
      <c r="M121" s="13"/>
      <c r="N121" s="13"/>
      <c r="O121" s="13"/>
      <c r="P121" s="90"/>
      <c r="Q121" s="23"/>
      <c r="T121" s="2"/>
      <c r="U121" s="2"/>
    </row>
    <row r="122" spans="1:19" s="26" customFormat="1" ht="40.5" customHeight="1" thickBot="1">
      <c r="A122" s="7" t="s">
        <v>57</v>
      </c>
      <c r="B122" s="8" t="s">
        <v>97</v>
      </c>
      <c r="C122" s="8">
        <v>60</v>
      </c>
      <c r="D122" s="7">
        <v>9.42</v>
      </c>
      <c r="E122" s="7">
        <v>4.69</v>
      </c>
      <c r="F122" s="7">
        <v>22.79</v>
      </c>
      <c r="G122" s="7">
        <v>327.53</v>
      </c>
      <c r="H122" s="7">
        <v>0.15</v>
      </c>
      <c r="I122" s="27">
        <v>8.85</v>
      </c>
      <c r="J122" s="7"/>
      <c r="K122" s="7"/>
      <c r="L122" s="66">
        <v>39.95</v>
      </c>
      <c r="M122" s="7">
        <v>269.53</v>
      </c>
      <c r="N122" s="66">
        <v>55.64</v>
      </c>
      <c r="O122" s="7">
        <v>5.05</v>
      </c>
      <c r="P122" s="93">
        <f>G129*100/60</f>
        <v>2123.0333333333338</v>
      </c>
      <c r="Q122" s="23"/>
      <c r="R122" s="24"/>
      <c r="S122" s="24"/>
    </row>
    <row r="123" spans="1:19" s="26" customFormat="1" ht="23.25" customHeight="1" thickBot="1">
      <c r="A123" s="25" t="s">
        <v>95</v>
      </c>
      <c r="B123" s="5" t="s">
        <v>72</v>
      </c>
      <c r="C123" s="5">
        <v>100</v>
      </c>
      <c r="D123" s="8">
        <v>0.43</v>
      </c>
      <c r="E123" s="8">
        <v>4.72</v>
      </c>
      <c r="F123" s="8">
        <v>2.78</v>
      </c>
      <c r="G123" s="8">
        <v>19.41</v>
      </c>
      <c r="H123" s="8">
        <v>0.007</v>
      </c>
      <c r="I123" s="8">
        <v>0.8</v>
      </c>
      <c r="J123" s="8"/>
      <c r="K123" s="8">
        <v>0.081</v>
      </c>
      <c r="L123" s="8">
        <v>2.94</v>
      </c>
      <c r="M123" s="8">
        <v>8.04</v>
      </c>
      <c r="N123" s="66">
        <v>4.18</v>
      </c>
      <c r="O123" s="77">
        <v>0.17</v>
      </c>
      <c r="P123" s="101">
        <f>G128/P122*100</f>
        <v>34.97354414281452</v>
      </c>
      <c r="Q123" s="23"/>
      <c r="R123" s="24"/>
      <c r="S123" s="24"/>
    </row>
    <row r="124" spans="1:19" s="26" customFormat="1" ht="44.25" customHeight="1" thickBot="1">
      <c r="A124" s="7" t="s">
        <v>51</v>
      </c>
      <c r="B124" s="8" t="s">
        <v>50</v>
      </c>
      <c r="C124" s="8">
        <v>30</v>
      </c>
      <c r="D124" s="8">
        <v>0.43</v>
      </c>
      <c r="E124" s="8">
        <v>0.72</v>
      </c>
      <c r="F124" s="8">
        <v>2.78</v>
      </c>
      <c r="G124" s="8">
        <v>19.41</v>
      </c>
      <c r="H124" s="8">
        <v>0.007</v>
      </c>
      <c r="I124" s="8">
        <v>0.8</v>
      </c>
      <c r="J124" s="8">
        <v>0.006</v>
      </c>
      <c r="K124" s="8">
        <v>0.081</v>
      </c>
      <c r="L124" s="82">
        <v>2.94</v>
      </c>
      <c r="M124" s="82">
        <v>8.04</v>
      </c>
      <c r="N124" s="7">
        <v>4.14</v>
      </c>
      <c r="O124" s="8">
        <v>0.17</v>
      </c>
      <c r="P124" s="88" t="s">
        <v>47</v>
      </c>
      <c r="Q124" s="31"/>
      <c r="R124" s="24"/>
      <c r="S124" s="24"/>
    </row>
    <row r="125" spans="1:19" s="26" customFormat="1" ht="41.25" customHeight="1" thickBot="1">
      <c r="A125" s="7" t="s">
        <v>73</v>
      </c>
      <c r="B125" s="7" t="s">
        <v>74</v>
      </c>
      <c r="C125" s="8">
        <v>20</v>
      </c>
      <c r="D125" s="8">
        <v>1.4</v>
      </c>
      <c r="E125" s="8">
        <v>3.8</v>
      </c>
      <c r="F125" s="8">
        <v>3.7</v>
      </c>
      <c r="G125" s="8">
        <v>55</v>
      </c>
      <c r="H125" s="8">
        <v>0.02</v>
      </c>
      <c r="I125" s="8">
        <v>21.2</v>
      </c>
      <c r="J125" s="8">
        <v>0.03</v>
      </c>
      <c r="K125" s="8">
        <v>0.1</v>
      </c>
      <c r="L125" s="82">
        <v>37</v>
      </c>
      <c r="M125" s="82">
        <v>24</v>
      </c>
      <c r="N125" s="8">
        <v>13</v>
      </c>
      <c r="O125" s="8">
        <v>0.6</v>
      </c>
      <c r="P125" s="88">
        <f>D128/D128</f>
        <v>1</v>
      </c>
      <c r="Q125" s="31"/>
      <c r="R125" s="24"/>
      <c r="S125" s="24"/>
    </row>
    <row r="126" spans="1:17" ht="34.5" customHeight="1" thickBot="1">
      <c r="A126" s="7" t="s">
        <v>111</v>
      </c>
      <c r="B126" s="8" t="s">
        <v>112</v>
      </c>
      <c r="C126" s="8">
        <v>200</v>
      </c>
      <c r="D126" s="8">
        <v>1.4</v>
      </c>
      <c r="E126" s="8">
        <v>0</v>
      </c>
      <c r="F126" s="8">
        <v>30</v>
      </c>
      <c r="G126" s="8">
        <v>282</v>
      </c>
      <c r="H126" s="8">
        <v>0</v>
      </c>
      <c r="I126" s="8">
        <v>0</v>
      </c>
      <c r="J126" s="8">
        <v>0</v>
      </c>
      <c r="K126" s="8">
        <v>0</v>
      </c>
      <c r="L126" s="8">
        <v>1</v>
      </c>
      <c r="M126" s="8">
        <v>0</v>
      </c>
      <c r="N126" s="8">
        <v>0</v>
      </c>
      <c r="O126" s="8">
        <v>0.1</v>
      </c>
      <c r="P126" s="88" t="s">
        <v>48</v>
      </c>
      <c r="Q126" s="13"/>
    </row>
    <row r="127" spans="1:17" s="75" customFormat="1" ht="38.25" customHeight="1" thickBot="1">
      <c r="A127" s="7"/>
      <c r="B127" s="8" t="s">
        <v>23</v>
      </c>
      <c r="C127" s="8">
        <v>25</v>
      </c>
      <c r="D127" s="8">
        <v>1.65</v>
      </c>
      <c r="E127" s="8">
        <v>1.71</v>
      </c>
      <c r="F127" s="8">
        <v>7.51</v>
      </c>
      <c r="G127" s="8">
        <v>39.15</v>
      </c>
      <c r="H127" s="8">
        <v>0.075</v>
      </c>
      <c r="I127" s="8"/>
      <c r="J127" s="8">
        <v>0.45</v>
      </c>
      <c r="K127" s="8"/>
      <c r="L127" s="8">
        <v>7.87</v>
      </c>
      <c r="M127" s="8">
        <v>35.55</v>
      </c>
      <c r="N127" s="66">
        <v>10.57</v>
      </c>
      <c r="O127" s="77">
        <v>0.88</v>
      </c>
      <c r="P127" s="88">
        <f>E128/D128</f>
        <v>1.0617786829599456</v>
      </c>
      <c r="Q127" s="74"/>
    </row>
    <row r="128" spans="1:19" s="26" customFormat="1" ht="43.5" customHeight="1" thickBot="1">
      <c r="A128" s="7"/>
      <c r="B128" s="29" t="s">
        <v>24</v>
      </c>
      <c r="C128" s="29">
        <f>SUM(C122:C127)</f>
        <v>435</v>
      </c>
      <c r="D128" s="29">
        <f>SUM(D122:D127)</f>
        <v>14.73</v>
      </c>
      <c r="E128" s="29">
        <f>SUM(E122:E127)</f>
        <v>15.64</v>
      </c>
      <c r="F128" s="29">
        <f>SUM(F122:F127)</f>
        <v>69.56</v>
      </c>
      <c r="G128" s="29">
        <f>SUM(G122:G127)</f>
        <v>742.5</v>
      </c>
      <c r="H128" s="29">
        <f>SUM(H122:H127)</f>
        <v>0.259</v>
      </c>
      <c r="I128" s="29">
        <f>SUM(I122:I127)</f>
        <v>31.65</v>
      </c>
      <c r="J128" s="29">
        <f>SUM(J122:J127)</f>
        <v>0.486</v>
      </c>
      <c r="K128" s="29">
        <f>SUM(K122:K127)</f>
        <v>0.262</v>
      </c>
      <c r="L128" s="29">
        <f>SUM(L122:L127)</f>
        <v>91.7</v>
      </c>
      <c r="M128" s="29">
        <f>SUM(M122:M127)</f>
        <v>345.16</v>
      </c>
      <c r="N128" s="29">
        <f>SUM(N122:N127)</f>
        <v>87.53</v>
      </c>
      <c r="O128" s="114">
        <f>SUM(O122:O127)</f>
        <v>6.969999999999999</v>
      </c>
      <c r="P128" s="89" t="s">
        <v>49</v>
      </c>
      <c r="Q128" s="23"/>
      <c r="R128" s="24"/>
      <c r="S128" s="24"/>
    </row>
    <row r="129" spans="1:19" s="26" customFormat="1" ht="36" customHeight="1" thickBot="1">
      <c r="A129" s="49"/>
      <c r="B129" s="52" t="s">
        <v>26</v>
      </c>
      <c r="C129" s="52">
        <f>C119+C128</f>
        <v>860</v>
      </c>
      <c r="D129" s="52">
        <f>D119+D128</f>
        <v>29.1</v>
      </c>
      <c r="E129" s="52">
        <f>E119+E128</f>
        <v>30.040000000000003</v>
      </c>
      <c r="F129" s="52">
        <f>F119+F128</f>
        <v>127.73</v>
      </c>
      <c r="G129" s="52">
        <f>G119+G128</f>
        <v>1273.8200000000002</v>
      </c>
      <c r="H129" s="52">
        <f>H119+H128</f>
        <v>0.461</v>
      </c>
      <c r="I129" s="52">
        <f>I119+I128</f>
        <v>42.17</v>
      </c>
      <c r="J129" s="52">
        <f>J119+J128</f>
        <v>26.492</v>
      </c>
      <c r="K129" s="52">
        <f>K119+K128</f>
        <v>0.42400000000000004</v>
      </c>
      <c r="L129" s="52">
        <f>L119+L128</f>
        <v>243.43</v>
      </c>
      <c r="M129" s="52">
        <f>M119+M128</f>
        <v>815.9000000000001</v>
      </c>
      <c r="N129" s="52">
        <f>N119+N128</f>
        <v>163.49</v>
      </c>
      <c r="O129" s="52">
        <f>O119+O128</f>
        <v>13.599999999999998</v>
      </c>
      <c r="P129" s="90">
        <f>F128/D128</f>
        <v>4.722335369993211</v>
      </c>
      <c r="Q129" s="23"/>
      <c r="R129" s="24"/>
      <c r="S129" s="24"/>
    </row>
    <row r="130" spans="1:19" s="26" customFormat="1" ht="36" customHeight="1">
      <c r="A130" s="4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90"/>
      <c r="Q130" s="23"/>
      <c r="R130" s="24"/>
      <c r="S130" s="24"/>
    </row>
    <row r="131" spans="1:19" s="26" customFormat="1" ht="35.25" customHeight="1">
      <c r="A131" s="4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89"/>
      <c r="Q131" s="23"/>
      <c r="R131" s="24"/>
      <c r="S131" s="24"/>
    </row>
    <row r="132" spans="1:17" ht="22.5" customHeight="1">
      <c r="A132" s="4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90"/>
      <c r="Q132" s="23"/>
    </row>
    <row r="133" spans="1:19" s="26" customFormat="1" ht="22.5" customHeight="1">
      <c r="A133" s="4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08"/>
      <c r="Q133" s="23"/>
      <c r="R133" s="24"/>
      <c r="S133" s="24"/>
    </row>
    <row r="134" spans="1:19" s="26" customFormat="1" ht="22.5" customHeight="1">
      <c r="A134" s="4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08"/>
      <c r="Q134" s="23"/>
      <c r="R134" s="24"/>
      <c r="S134" s="24"/>
    </row>
    <row r="135" spans="1:21" ht="22.5" customHeight="1">
      <c r="A135" s="47"/>
      <c r="B135" s="86"/>
      <c r="C135" s="47"/>
      <c r="D135" s="47"/>
      <c r="E135" s="47"/>
      <c r="F135" s="47"/>
      <c r="G135" s="55"/>
      <c r="H135" s="47"/>
      <c r="I135" s="47"/>
      <c r="J135" s="47"/>
      <c r="K135" s="47"/>
      <c r="L135" s="47"/>
      <c r="M135" s="47"/>
      <c r="N135" s="47"/>
      <c r="O135" s="47"/>
      <c r="P135" s="108"/>
      <c r="Q135" s="23"/>
      <c r="T135" s="2"/>
      <c r="U135" s="2"/>
    </row>
    <row r="136" spans="1:19" s="26" customFormat="1" ht="22.5" customHeight="1">
      <c r="A136" s="47"/>
      <c r="B136" s="86"/>
      <c r="C136" s="47"/>
      <c r="D136" s="47"/>
      <c r="E136" s="47"/>
      <c r="F136" s="47"/>
      <c r="G136" s="55"/>
      <c r="H136" s="47"/>
      <c r="I136" s="47"/>
      <c r="J136" s="47"/>
      <c r="K136" s="47"/>
      <c r="L136" s="47"/>
      <c r="M136" s="47"/>
      <c r="N136" s="47"/>
      <c r="O136" s="47"/>
      <c r="P136" s="88"/>
      <c r="Q136" s="31"/>
      <c r="R136" s="24"/>
      <c r="S136" s="24"/>
    </row>
    <row r="137" spans="1:17" s="46" customFormat="1" ht="21.75" customHeight="1">
      <c r="A137" s="53"/>
      <c r="B137" s="86"/>
      <c r="C137" s="53"/>
      <c r="D137" s="53"/>
      <c r="E137" s="53"/>
      <c r="F137" s="53"/>
      <c r="G137" s="55" t="s">
        <v>33</v>
      </c>
      <c r="H137" s="53"/>
      <c r="I137" s="53"/>
      <c r="J137" s="53"/>
      <c r="K137" s="53"/>
      <c r="L137" s="53"/>
      <c r="M137" s="53"/>
      <c r="N137" s="53"/>
      <c r="O137" s="53"/>
      <c r="P137" s="90">
        <f>G143/P146*100</f>
        <v>21.84859900110048</v>
      </c>
      <c r="Q137" s="13"/>
    </row>
    <row r="138" spans="1:21" s="47" customFormat="1" ht="21" thickBot="1">
      <c r="A138" s="53"/>
      <c r="B138" s="86"/>
      <c r="C138" s="53"/>
      <c r="D138" s="53"/>
      <c r="E138" s="53"/>
      <c r="F138" s="53"/>
      <c r="G138" s="14" t="s">
        <v>22</v>
      </c>
      <c r="H138" s="53"/>
      <c r="I138" s="53"/>
      <c r="J138" s="53"/>
      <c r="K138" s="53"/>
      <c r="L138" s="53"/>
      <c r="M138" s="53"/>
      <c r="N138" s="53"/>
      <c r="O138" s="53"/>
      <c r="P138" s="88" t="s">
        <v>47</v>
      </c>
      <c r="R138" s="46"/>
      <c r="S138" s="46"/>
      <c r="T138" s="46"/>
      <c r="U138" s="46"/>
    </row>
    <row r="139" spans="1:21" s="47" customFormat="1" ht="21" thickBot="1">
      <c r="A139" s="7" t="s">
        <v>99</v>
      </c>
      <c r="B139" s="8" t="s">
        <v>98</v>
      </c>
      <c r="C139" s="8">
        <v>70</v>
      </c>
      <c r="D139" s="7">
        <v>5.86</v>
      </c>
      <c r="E139" s="7">
        <v>1.73</v>
      </c>
      <c r="F139" s="7">
        <v>10.36</v>
      </c>
      <c r="G139" s="7">
        <v>132.16</v>
      </c>
      <c r="H139" s="7">
        <v>0.12</v>
      </c>
      <c r="I139" s="27">
        <v>0.54</v>
      </c>
      <c r="J139" s="7">
        <v>8.28</v>
      </c>
      <c r="K139" s="7">
        <v>0</v>
      </c>
      <c r="L139" s="66">
        <v>34.42</v>
      </c>
      <c r="M139" s="7">
        <v>46.2</v>
      </c>
      <c r="N139" s="66">
        <v>13.32</v>
      </c>
      <c r="O139" s="7">
        <v>2.17</v>
      </c>
      <c r="P139" s="88">
        <f>D143/D143</f>
        <v>1</v>
      </c>
      <c r="R139" s="46"/>
      <c r="S139" s="46"/>
      <c r="T139" s="46"/>
      <c r="U139" s="46"/>
    </row>
    <row r="140" spans="1:21" s="47" customFormat="1" ht="35.25" customHeight="1" thickBot="1">
      <c r="A140" s="7" t="s">
        <v>101</v>
      </c>
      <c r="B140" s="8" t="s">
        <v>100</v>
      </c>
      <c r="C140" s="8">
        <v>100</v>
      </c>
      <c r="D140" s="8">
        <v>6.04</v>
      </c>
      <c r="E140" s="8">
        <v>3.68</v>
      </c>
      <c r="F140" s="8">
        <v>14.89</v>
      </c>
      <c r="G140" s="8">
        <v>77</v>
      </c>
      <c r="H140" s="8">
        <v>0.03</v>
      </c>
      <c r="I140" s="8">
        <v>17.08</v>
      </c>
      <c r="J140" s="8">
        <v>0</v>
      </c>
      <c r="K140" s="8">
        <v>0</v>
      </c>
      <c r="L140" s="82">
        <v>58.75</v>
      </c>
      <c r="M140" s="82">
        <v>40.69</v>
      </c>
      <c r="N140" s="66">
        <v>20.85</v>
      </c>
      <c r="O140" s="7">
        <v>0.83</v>
      </c>
      <c r="P140" s="88" t="s">
        <v>48</v>
      </c>
      <c r="R140" s="46"/>
      <c r="S140" s="46"/>
      <c r="T140" s="46"/>
      <c r="U140" s="46"/>
    </row>
    <row r="141" spans="1:19" s="26" customFormat="1" ht="32.25" customHeight="1" thickBot="1">
      <c r="A141" s="7" t="s">
        <v>106</v>
      </c>
      <c r="B141" s="8" t="s">
        <v>107</v>
      </c>
      <c r="C141" s="8">
        <v>200</v>
      </c>
      <c r="D141" s="8">
        <v>0.08</v>
      </c>
      <c r="E141" s="8">
        <v>7.25</v>
      </c>
      <c r="F141" s="8">
        <v>0.13</v>
      </c>
      <c r="G141" s="8">
        <v>66</v>
      </c>
      <c r="H141" s="8"/>
      <c r="I141" s="8"/>
      <c r="J141" s="8">
        <v>40</v>
      </c>
      <c r="K141" s="8"/>
      <c r="L141" s="82">
        <v>2.4</v>
      </c>
      <c r="M141" s="82">
        <v>3</v>
      </c>
      <c r="N141" s="66"/>
      <c r="O141" s="8">
        <v>0.02</v>
      </c>
      <c r="P141" s="88">
        <f>E143/D143</f>
        <v>1.0234260614934114</v>
      </c>
      <c r="Q141" s="23"/>
      <c r="R141" s="24"/>
      <c r="S141" s="24"/>
    </row>
    <row r="142" spans="1:19" s="26" customFormat="1" ht="21.75" customHeight="1" thickBot="1">
      <c r="A142" s="7"/>
      <c r="B142" s="8" t="s">
        <v>43</v>
      </c>
      <c r="C142" s="8">
        <v>25</v>
      </c>
      <c r="D142" s="8">
        <v>1.68</v>
      </c>
      <c r="E142" s="8">
        <v>1.32</v>
      </c>
      <c r="F142" s="8">
        <v>14.82</v>
      </c>
      <c r="G142" s="8">
        <v>68.97</v>
      </c>
      <c r="H142" s="8">
        <v>0.035</v>
      </c>
      <c r="I142" s="8"/>
      <c r="J142" s="8"/>
      <c r="K142" s="8"/>
      <c r="L142" s="8">
        <v>6.9</v>
      </c>
      <c r="M142" s="8">
        <v>31.8</v>
      </c>
      <c r="N142" s="8">
        <v>7.5</v>
      </c>
      <c r="O142" s="8">
        <v>0.93</v>
      </c>
      <c r="P142" s="89" t="s">
        <v>49</v>
      </c>
      <c r="Q142" s="23"/>
      <c r="R142" s="24"/>
      <c r="S142" s="24"/>
    </row>
    <row r="143" spans="1:19" s="26" customFormat="1" ht="21.75" customHeight="1" thickBot="1">
      <c r="A143" s="7"/>
      <c r="B143" s="29" t="s">
        <v>24</v>
      </c>
      <c r="C143" s="29">
        <f>SUM(C139:C142)</f>
        <v>395</v>
      </c>
      <c r="D143" s="29">
        <f>SUM(D139:D142)</f>
        <v>13.66</v>
      </c>
      <c r="E143" s="29">
        <f>SUM(E139:E142)</f>
        <v>13.98</v>
      </c>
      <c r="F143" s="29">
        <f>SUM(F139:F142)</f>
        <v>40.2</v>
      </c>
      <c r="G143" s="29">
        <f>SUM(G139:G142)</f>
        <v>344.13</v>
      </c>
      <c r="H143" s="29">
        <f>SUM(H139:H142)</f>
        <v>0.185</v>
      </c>
      <c r="I143" s="29">
        <f>SUM(I139:I142)</f>
        <v>17.619999999999997</v>
      </c>
      <c r="J143" s="29">
        <f>SUM(J139:J142)</f>
        <v>48.28</v>
      </c>
      <c r="K143" s="29">
        <f>SUM(K139:K142)</f>
        <v>0</v>
      </c>
      <c r="L143" s="29">
        <f>SUM(L139:L142)</f>
        <v>102.47000000000001</v>
      </c>
      <c r="M143" s="29">
        <f>SUM(M139:M142)</f>
        <v>121.69</v>
      </c>
      <c r="N143" s="29">
        <f>SUM(N139:N142)</f>
        <v>41.67</v>
      </c>
      <c r="O143" s="29">
        <f>SUM(O139:O142)</f>
        <v>3.95</v>
      </c>
      <c r="P143" s="90">
        <f>F143/D143</f>
        <v>2.94289897510981</v>
      </c>
      <c r="Q143" s="23"/>
      <c r="R143" s="24"/>
      <c r="S143" s="24"/>
    </row>
    <row r="144" spans="1:19" s="26" customFormat="1" ht="21.75" customHeight="1">
      <c r="A144" s="10"/>
      <c r="B144" s="87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0"/>
      <c r="Q144" s="23"/>
      <c r="R144" s="24"/>
      <c r="S144" s="24"/>
    </row>
    <row r="145" spans="1:20" ht="21.75" customHeight="1">
      <c r="A145" s="10"/>
      <c r="C145" s="10"/>
      <c r="D145" s="10"/>
      <c r="E145" s="10"/>
      <c r="F145" s="10"/>
      <c r="G145" s="14" t="s">
        <v>25</v>
      </c>
      <c r="H145" s="10"/>
      <c r="I145" s="10"/>
      <c r="J145" s="10"/>
      <c r="K145" s="10"/>
      <c r="L145" s="10"/>
      <c r="M145" s="10"/>
      <c r="N145" s="10"/>
      <c r="O145" s="10"/>
      <c r="P145" s="90"/>
      <c r="Q145" s="23"/>
      <c r="R145" s="3"/>
      <c r="S145" s="3"/>
      <c r="T145" s="3"/>
    </row>
    <row r="146" spans="1:19" s="26" customFormat="1" ht="21.75" customHeight="1" thickBot="1">
      <c r="A146" s="10" t="s">
        <v>28</v>
      </c>
      <c r="B146" s="87" t="s">
        <v>28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3">
        <f>G153*100/60</f>
        <v>1575.0666666666666</v>
      </c>
      <c r="Q146" s="31"/>
      <c r="R146" s="24"/>
      <c r="S146" s="24"/>
    </row>
    <row r="147" spans="1:16" ht="21.75" customHeight="1" thickBot="1">
      <c r="A147" s="7" t="s">
        <v>99</v>
      </c>
      <c r="B147" s="8" t="s">
        <v>98</v>
      </c>
      <c r="C147" s="8">
        <v>70</v>
      </c>
      <c r="D147" s="7">
        <v>5.86</v>
      </c>
      <c r="E147" s="7">
        <v>1.73</v>
      </c>
      <c r="F147" s="7">
        <v>10.36</v>
      </c>
      <c r="G147" s="7">
        <v>132.16</v>
      </c>
      <c r="H147" s="7">
        <v>0.12</v>
      </c>
      <c r="I147" s="27">
        <v>0.54</v>
      </c>
      <c r="J147" s="7">
        <v>8.28</v>
      </c>
      <c r="K147" s="7">
        <v>0</v>
      </c>
      <c r="L147" s="66">
        <v>34.42</v>
      </c>
      <c r="M147" s="7">
        <v>46.2</v>
      </c>
      <c r="N147" s="66">
        <v>13.32</v>
      </c>
      <c r="O147" s="7">
        <v>2.17</v>
      </c>
      <c r="P147" s="88">
        <f>G152/P146*100</f>
        <v>38.15140099889952</v>
      </c>
    </row>
    <row r="148" spans="1:19" s="26" customFormat="1" ht="21.75" customHeight="1" thickBot="1">
      <c r="A148" s="7" t="s">
        <v>101</v>
      </c>
      <c r="B148" s="8" t="s">
        <v>100</v>
      </c>
      <c r="C148" s="8">
        <v>100</v>
      </c>
      <c r="D148" s="8">
        <v>6.04</v>
      </c>
      <c r="E148" s="8">
        <v>3.68</v>
      </c>
      <c r="F148" s="8">
        <v>14.89</v>
      </c>
      <c r="G148" s="8">
        <v>77</v>
      </c>
      <c r="H148" s="8">
        <v>0.03</v>
      </c>
      <c r="I148" s="8">
        <v>17.08</v>
      </c>
      <c r="J148" s="8">
        <v>0</v>
      </c>
      <c r="K148" s="8">
        <v>0</v>
      </c>
      <c r="L148" s="82">
        <v>58.75</v>
      </c>
      <c r="M148" s="82">
        <v>40.69</v>
      </c>
      <c r="N148" s="66">
        <v>20.85</v>
      </c>
      <c r="O148" s="7">
        <v>0.83</v>
      </c>
      <c r="P148" s="88" t="s">
        <v>47</v>
      </c>
      <c r="Q148" s="23"/>
      <c r="R148" s="24"/>
      <c r="S148" s="24"/>
    </row>
    <row r="149" spans="1:17" ht="37.5" customHeight="1" thickBot="1">
      <c r="A149" s="7" t="s">
        <v>73</v>
      </c>
      <c r="B149" s="8" t="s">
        <v>79</v>
      </c>
      <c r="C149" s="8">
        <v>20</v>
      </c>
      <c r="D149" s="8">
        <v>1.4</v>
      </c>
      <c r="E149" s="8">
        <v>3.8</v>
      </c>
      <c r="F149" s="8">
        <v>3.7</v>
      </c>
      <c r="G149" s="8">
        <v>55</v>
      </c>
      <c r="H149" s="8">
        <v>0.02</v>
      </c>
      <c r="I149" s="8">
        <v>21.2</v>
      </c>
      <c r="J149" s="8">
        <v>0.03</v>
      </c>
      <c r="K149" s="8">
        <v>0.1</v>
      </c>
      <c r="L149" s="82">
        <v>37</v>
      </c>
      <c r="M149" s="82">
        <v>24</v>
      </c>
      <c r="N149" s="66">
        <v>13</v>
      </c>
      <c r="O149" s="7">
        <v>0.6</v>
      </c>
      <c r="P149" s="88">
        <f>D152/D152</f>
        <v>1</v>
      </c>
      <c r="Q149" s="23"/>
    </row>
    <row r="150" spans="1:17" ht="37.5" customHeight="1" thickBot="1">
      <c r="A150" s="49" t="s">
        <v>59</v>
      </c>
      <c r="B150" s="50" t="s">
        <v>80</v>
      </c>
      <c r="C150" s="50">
        <v>200</v>
      </c>
      <c r="D150" s="50">
        <v>0.07</v>
      </c>
      <c r="E150" s="50">
        <v>0.004</v>
      </c>
      <c r="F150" s="50">
        <v>13.03</v>
      </c>
      <c r="G150" s="50">
        <v>297.6</v>
      </c>
      <c r="H150" s="50">
        <v>0.004</v>
      </c>
      <c r="I150" s="50">
        <v>1.8</v>
      </c>
      <c r="J150" s="50" t="s">
        <v>28</v>
      </c>
      <c r="K150" s="50"/>
      <c r="L150" s="50">
        <v>10.1</v>
      </c>
      <c r="M150" s="50">
        <v>5.4</v>
      </c>
      <c r="N150" s="50">
        <v>2.34</v>
      </c>
      <c r="O150" s="50">
        <v>0.06</v>
      </c>
      <c r="P150" s="88" t="s">
        <v>48</v>
      </c>
      <c r="Q150" s="23"/>
    </row>
    <row r="151" spans="1:19" s="26" customFormat="1" ht="21.75" customHeight="1" thickBot="1">
      <c r="A151" s="7"/>
      <c r="B151" s="8" t="s">
        <v>23</v>
      </c>
      <c r="C151" s="8">
        <v>25</v>
      </c>
      <c r="D151" s="8">
        <v>1.65</v>
      </c>
      <c r="E151" s="8">
        <v>1.71</v>
      </c>
      <c r="F151" s="8">
        <v>7.51</v>
      </c>
      <c r="G151" s="8">
        <v>39.15</v>
      </c>
      <c r="H151" s="8">
        <v>0.075</v>
      </c>
      <c r="I151" s="8"/>
      <c r="J151" s="8">
        <v>0.45</v>
      </c>
      <c r="K151" s="8"/>
      <c r="L151" s="8">
        <v>7.87</v>
      </c>
      <c r="M151" s="8">
        <v>35.55</v>
      </c>
      <c r="N151" s="8">
        <v>10.57</v>
      </c>
      <c r="O151" s="8">
        <v>0.88</v>
      </c>
      <c r="P151" s="88">
        <f>E152/D152</f>
        <v>0.7272969374167775</v>
      </c>
      <c r="Q151" s="23"/>
      <c r="R151" s="24"/>
      <c r="S151" s="24"/>
    </row>
    <row r="152" spans="1:19" s="26" customFormat="1" ht="21.75" customHeight="1" thickBot="1">
      <c r="A152" s="7"/>
      <c r="B152" s="29" t="s">
        <v>24</v>
      </c>
      <c r="C152" s="29">
        <f>SUM(C147:C151)</f>
        <v>415</v>
      </c>
      <c r="D152" s="29">
        <f>SUM(D147:D151)</f>
        <v>15.020000000000001</v>
      </c>
      <c r="E152" s="29">
        <f>SUM(E147:E151)</f>
        <v>10.924</v>
      </c>
      <c r="F152" s="29">
        <f>SUM(F147:F151)</f>
        <v>49.489999999999995</v>
      </c>
      <c r="G152" s="29">
        <f>SUM(G147:G151)</f>
        <v>600.91</v>
      </c>
      <c r="H152" s="29">
        <f>SUM(H147:H151)</f>
        <v>0.249</v>
      </c>
      <c r="I152" s="29">
        <f>SUM(I147:I151)</f>
        <v>40.61999999999999</v>
      </c>
      <c r="J152" s="29">
        <f>SUM(J147:J151)</f>
        <v>8.759999999999998</v>
      </c>
      <c r="K152" s="29">
        <f>SUM(K147:K151)</f>
        <v>0.1</v>
      </c>
      <c r="L152" s="29">
        <f>SUM(L147:L151)</f>
        <v>148.14000000000001</v>
      </c>
      <c r="M152" s="29">
        <f>SUM(M147:M151)</f>
        <v>151.84</v>
      </c>
      <c r="N152" s="29">
        <f>SUM(N147:N151)</f>
        <v>60.080000000000005</v>
      </c>
      <c r="O152" s="29">
        <f>SUM(O147:O151)</f>
        <v>4.54</v>
      </c>
      <c r="P152" s="89" t="s">
        <v>49</v>
      </c>
      <c r="Q152" s="23"/>
      <c r="R152" s="24"/>
      <c r="S152" s="24"/>
    </row>
    <row r="153" spans="1:19" s="26" customFormat="1" ht="38.25" customHeight="1" thickBot="1">
      <c r="A153" s="49"/>
      <c r="B153" s="52" t="s">
        <v>26</v>
      </c>
      <c r="C153" s="52">
        <f>C143+C152</f>
        <v>810</v>
      </c>
      <c r="D153" s="52">
        <f>D143+D152</f>
        <v>28.68</v>
      </c>
      <c r="E153" s="52">
        <f>E143+E152</f>
        <v>24.904</v>
      </c>
      <c r="F153" s="52">
        <f>F143+F152</f>
        <v>89.69</v>
      </c>
      <c r="G153" s="52">
        <f>G143+G152</f>
        <v>945.04</v>
      </c>
      <c r="H153" s="52">
        <f>H143+H152</f>
        <v>0.434</v>
      </c>
      <c r="I153" s="52">
        <f>I143+I152</f>
        <v>58.23999999999999</v>
      </c>
      <c r="J153" s="52">
        <f>J143+J152</f>
        <v>57.04</v>
      </c>
      <c r="K153" s="52">
        <f>K143+K152</f>
        <v>0.1</v>
      </c>
      <c r="L153" s="52">
        <f>L143+L152</f>
        <v>250.61</v>
      </c>
      <c r="M153" s="52">
        <f>M143+M152</f>
        <v>273.53</v>
      </c>
      <c r="N153" s="52">
        <f>N143+N152</f>
        <v>101.75</v>
      </c>
      <c r="O153" s="52">
        <f>O143+O152</f>
        <v>8.49</v>
      </c>
      <c r="P153" s="90">
        <f>F152/D152</f>
        <v>3.294940079893475</v>
      </c>
      <c r="Q153" s="23"/>
      <c r="R153" s="24"/>
      <c r="S153" s="24"/>
    </row>
    <row r="154" spans="1:21" ht="30" customHeight="1">
      <c r="A154" s="4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92"/>
      <c r="Q154" s="23"/>
      <c r="T154" s="2"/>
      <c r="U154" s="2"/>
    </row>
    <row r="155" spans="1:21" ht="23.25" customHeight="1">
      <c r="A155" s="4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93"/>
      <c r="Q155" s="23"/>
      <c r="T155" s="2"/>
      <c r="U155" s="2"/>
    </row>
    <row r="156" spans="1:19" s="47" customFormat="1" ht="27.75" customHeight="1">
      <c r="A156" s="4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93"/>
      <c r="Q156" s="28"/>
      <c r="R156" s="46"/>
      <c r="S156" s="46"/>
    </row>
    <row r="157" spans="1:21" s="47" customFormat="1" ht="29.25" customHeight="1" thickBot="1">
      <c r="A157" s="4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93"/>
      <c r="Q157" s="44"/>
      <c r="R157" s="46"/>
      <c r="S157" s="46"/>
      <c r="T157" s="46"/>
      <c r="U157" s="46"/>
    </row>
    <row r="158" spans="1:17" s="56" customFormat="1" ht="22.5" customHeight="1" thickBot="1">
      <c r="A158" s="4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93"/>
      <c r="Q158" s="70"/>
    </row>
    <row r="159" spans="1:20" s="47" customFormat="1" ht="29.25" customHeight="1">
      <c r="A159" s="4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93"/>
      <c r="Q159" s="44"/>
      <c r="R159" s="46"/>
      <c r="S159" s="46"/>
      <c r="T159" s="47" t="s">
        <v>28</v>
      </c>
    </row>
    <row r="160" spans="1:19" s="47" customFormat="1" ht="21.75" customHeight="1">
      <c r="A160" s="4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93"/>
      <c r="Q160" s="57"/>
      <c r="R160" s="46"/>
      <c r="S160" s="46"/>
    </row>
    <row r="161" spans="1:19" s="47" customFormat="1" ht="21.75" customHeight="1">
      <c r="A161" s="44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93"/>
      <c r="Q161" s="57"/>
      <c r="R161" s="46"/>
      <c r="S161" s="46"/>
    </row>
    <row r="162" spans="1:19" s="47" customFormat="1" ht="21.75" customHeight="1">
      <c r="A162" s="4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93"/>
      <c r="Q162" s="57"/>
      <c r="R162" s="46"/>
      <c r="S162" s="46"/>
    </row>
    <row r="163" spans="1:19" s="47" customFormat="1" ht="21.75" customHeight="1">
      <c r="A163" s="4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93"/>
      <c r="Q163" s="57"/>
      <c r="R163" s="46"/>
      <c r="S163" s="46"/>
    </row>
    <row r="164" spans="1:19" s="47" customFormat="1" ht="21.75" customHeight="1">
      <c r="A164" s="4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93"/>
      <c r="Q164" s="57"/>
      <c r="R164" s="46"/>
      <c r="S164" s="46"/>
    </row>
    <row r="165" spans="1:19" s="47" customFormat="1" ht="21.75" customHeight="1">
      <c r="A165" s="44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93"/>
      <c r="Q165" s="57"/>
      <c r="R165" s="46"/>
      <c r="S165" s="46"/>
    </row>
    <row r="166" spans="1:19" s="47" customFormat="1" ht="21.75" customHeight="1">
      <c r="A166" s="4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93"/>
      <c r="Q166" s="57"/>
      <c r="R166" s="46"/>
      <c r="S166" s="46"/>
    </row>
    <row r="167" spans="1:19" s="47" customFormat="1" ht="21.75" customHeight="1">
      <c r="A167" s="4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93"/>
      <c r="Q167" s="57"/>
      <c r="R167" s="46"/>
      <c r="S167" s="46"/>
    </row>
    <row r="168" spans="2:19" s="47" customFormat="1" ht="21.75" customHeight="1">
      <c r="B168" s="45"/>
      <c r="C168" s="54"/>
      <c r="D168" s="54"/>
      <c r="E168" s="54"/>
      <c r="F168" s="54"/>
      <c r="G168" s="45"/>
      <c r="H168" s="54"/>
      <c r="I168" s="54"/>
      <c r="J168" s="54"/>
      <c r="K168" s="54"/>
      <c r="L168" s="54"/>
      <c r="M168" s="54"/>
      <c r="N168" s="54"/>
      <c r="O168" s="54"/>
      <c r="P168" s="93"/>
      <c r="Q168" s="57"/>
      <c r="R168" s="46"/>
      <c r="S168" s="46"/>
    </row>
    <row r="169" spans="2:19" s="47" customFormat="1" ht="21.75" customHeight="1">
      <c r="B169" s="45"/>
      <c r="C169" s="54"/>
      <c r="D169" s="54"/>
      <c r="E169" s="54"/>
      <c r="F169" s="54"/>
      <c r="G169" s="45"/>
      <c r="H169" s="54"/>
      <c r="I169" s="54"/>
      <c r="J169" s="54"/>
      <c r="K169" s="54"/>
      <c r="L169" s="54"/>
      <c r="M169" s="54"/>
      <c r="N169" s="54"/>
      <c r="O169" s="54"/>
      <c r="P169" s="93"/>
      <c r="Q169" s="57"/>
      <c r="R169" s="46"/>
      <c r="S169" s="46"/>
    </row>
    <row r="170" spans="2:19" s="47" customFormat="1" ht="21.75" customHeight="1">
      <c r="B170" s="45"/>
      <c r="C170" s="54"/>
      <c r="D170" s="54"/>
      <c r="E170" s="54"/>
      <c r="F170" s="54"/>
      <c r="G170" s="45" t="s">
        <v>39</v>
      </c>
      <c r="H170" s="54"/>
      <c r="I170" s="54"/>
      <c r="J170" s="54"/>
      <c r="K170" s="54"/>
      <c r="L170" s="54"/>
      <c r="M170" s="54"/>
      <c r="N170" s="54"/>
      <c r="O170" s="54"/>
      <c r="P170" s="107"/>
      <c r="Q170" s="57"/>
      <c r="R170" s="46"/>
      <c r="S170" s="46"/>
    </row>
    <row r="171" spans="1:19" s="47" customFormat="1" ht="21.75" customHeight="1" thickBot="1">
      <c r="A171" s="53"/>
      <c r="B171" s="86" t="s">
        <v>28</v>
      </c>
      <c r="C171" s="53" t="s">
        <v>28</v>
      </c>
      <c r="D171" s="53"/>
      <c r="E171" s="53"/>
      <c r="F171" s="53" t="s">
        <v>28</v>
      </c>
      <c r="G171" s="14" t="s">
        <v>22</v>
      </c>
      <c r="H171" s="53"/>
      <c r="I171" s="53"/>
      <c r="J171" s="53"/>
      <c r="K171" s="53"/>
      <c r="L171" s="53"/>
      <c r="M171" s="53"/>
      <c r="N171" s="53"/>
      <c r="O171" s="53"/>
      <c r="P171" s="98">
        <f>G178/P182*100</f>
        <v>26.098386940716274</v>
      </c>
      <c r="Q171" s="57"/>
      <c r="R171" s="46"/>
      <c r="S171" s="46"/>
    </row>
    <row r="172" spans="1:19" s="47" customFormat="1" ht="21.75" customHeight="1" thickBot="1">
      <c r="A172" s="118" t="s">
        <v>87</v>
      </c>
      <c r="B172" s="70" t="s">
        <v>88</v>
      </c>
      <c r="C172" s="118">
        <v>50</v>
      </c>
      <c r="D172" s="119">
        <v>2.84</v>
      </c>
      <c r="E172" s="118">
        <v>3.36</v>
      </c>
      <c r="F172" s="119">
        <v>6.44</v>
      </c>
      <c r="G172" s="118">
        <v>276.55</v>
      </c>
      <c r="H172" s="119">
        <v>0.2</v>
      </c>
      <c r="I172" s="118">
        <v>5.76</v>
      </c>
      <c r="J172" s="118">
        <v>5.52</v>
      </c>
      <c r="K172" s="118">
        <v>0.11</v>
      </c>
      <c r="L172" s="118">
        <v>17.6</v>
      </c>
      <c r="M172" s="118">
        <v>213.6</v>
      </c>
      <c r="N172" s="119">
        <v>16.8</v>
      </c>
      <c r="O172" s="118">
        <v>4.16</v>
      </c>
      <c r="P172" s="98"/>
      <c r="Q172" s="13"/>
      <c r="R172" s="46"/>
      <c r="S172" s="46"/>
    </row>
    <row r="173" spans="1:19" s="47" customFormat="1" ht="21.75" customHeight="1" thickBot="1">
      <c r="A173" s="79" t="s">
        <v>55</v>
      </c>
      <c r="B173" s="8" t="s">
        <v>82</v>
      </c>
      <c r="C173" s="8">
        <v>100</v>
      </c>
      <c r="D173" s="82">
        <v>5.51</v>
      </c>
      <c r="E173" s="8">
        <v>4.51</v>
      </c>
      <c r="F173" s="8">
        <v>12.04</v>
      </c>
      <c r="G173" s="8">
        <v>168.45</v>
      </c>
      <c r="H173" s="8">
        <v>0.055</v>
      </c>
      <c r="I173" s="8"/>
      <c r="J173" s="8" t="s">
        <v>28</v>
      </c>
      <c r="K173" s="8"/>
      <c r="L173" s="82">
        <v>4.86</v>
      </c>
      <c r="M173" s="82">
        <v>37.17</v>
      </c>
      <c r="N173" s="8">
        <v>21.12</v>
      </c>
      <c r="O173" s="8">
        <v>1.1</v>
      </c>
      <c r="P173" s="88" t="s">
        <v>47</v>
      </c>
      <c r="Q173" s="13"/>
      <c r="R173" s="46"/>
      <c r="S173" s="46"/>
    </row>
    <row r="174" spans="1:19" s="47" customFormat="1" ht="21.75" customHeight="1" thickBot="1">
      <c r="A174" s="25" t="s">
        <v>51</v>
      </c>
      <c r="B174" s="5" t="s">
        <v>50</v>
      </c>
      <c r="C174" s="5">
        <v>30</v>
      </c>
      <c r="D174" s="8">
        <v>0.43</v>
      </c>
      <c r="E174" s="8">
        <v>0.72</v>
      </c>
      <c r="F174" s="8">
        <v>2.78</v>
      </c>
      <c r="G174" s="8">
        <v>19.41</v>
      </c>
      <c r="H174" s="8">
        <v>0.007</v>
      </c>
      <c r="I174" s="8">
        <v>0.8</v>
      </c>
      <c r="J174" s="8">
        <v>0.006</v>
      </c>
      <c r="K174" s="8">
        <v>0.081</v>
      </c>
      <c r="L174" s="8">
        <v>2.94</v>
      </c>
      <c r="M174" s="8">
        <v>8.04</v>
      </c>
      <c r="N174" s="66">
        <v>4.14</v>
      </c>
      <c r="O174" s="77">
        <v>0.17</v>
      </c>
      <c r="P174" s="88">
        <f>D178/D178</f>
        <v>1</v>
      </c>
      <c r="Q174" s="13"/>
      <c r="R174" s="46"/>
      <c r="S174" s="46"/>
    </row>
    <row r="175" spans="1:19" s="47" customFormat="1" ht="37.5" customHeight="1" thickBot="1">
      <c r="A175" s="25" t="s">
        <v>45</v>
      </c>
      <c r="B175" s="5" t="s">
        <v>29</v>
      </c>
      <c r="C175" s="5">
        <v>10</v>
      </c>
      <c r="D175" s="5">
        <v>2.31</v>
      </c>
      <c r="E175" s="5">
        <v>2.95</v>
      </c>
      <c r="F175" s="5"/>
      <c r="G175" s="5">
        <v>36</v>
      </c>
      <c r="H175" s="5">
        <v>0.003</v>
      </c>
      <c r="I175" s="5">
        <v>0.07</v>
      </c>
      <c r="J175" s="5">
        <v>26</v>
      </c>
      <c r="K175" s="5"/>
      <c r="L175" s="5">
        <v>88</v>
      </c>
      <c r="M175" s="5">
        <v>150.33</v>
      </c>
      <c r="N175" s="73">
        <v>3.5</v>
      </c>
      <c r="O175" s="78">
        <v>0.01</v>
      </c>
      <c r="P175" s="88" t="s">
        <v>48</v>
      </c>
      <c r="Q175" s="13"/>
      <c r="R175" s="46"/>
      <c r="S175" s="46"/>
    </row>
    <row r="176" spans="1:21" s="47" customFormat="1" ht="21" thickBot="1">
      <c r="A176" s="7" t="s">
        <v>54</v>
      </c>
      <c r="B176" s="8" t="s">
        <v>27</v>
      </c>
      <c r="C176" s="8">
        <v>200</v>
      </c>
      <c r="D176" s="8">
        <v>0.1</v>
      </c>
      <c r="E176" s="8"/>
      <c r="F176" s="8">
        <v>15</v>
      </c>
      <c r="G176" s="8">
        <v>60</v>
      </c>
      <c r="H176" s="8"/>
      <c r="I176" s="8"/>
      <c r="J176" s="8"/>
      <c r="K176" s="8"/>
      <c r="L176" s="8">
        <v>11</v>
      </c>
      <c r="M176" s="8">
        <v>3</v>
      </c>
      <c r="N176" s="8">
        <v>1</v>
      </c>
      <c r="O176" s="8">
        <v>0.3</v>
      </c>
      <c r="P176" s="88">
        <f>E178/D178</f>
        <v>0.9992229992229993</v>
      </c>
      <c r="Q176" s="54"/>
      <c r="R176" s="46"/>
      <c r="S176" s="46"/>
      <c r="T176" s="46"/>
      <c r="U176" s="46"/>
    </row>
    <row r="177" spans="1:21" s="47" customFormat="1" ht="21" thickBot="1">
      <c r="A177" s="7"/>
      <c r="B177" s="8" t="s">
        <v>43</v>
      </c>
      <c r="C177" s="8">
        <v>25</v>
      </c>
      <c r="D177" s="8">
        <v>1.68</v>
      </c>
      <c r="E177" s="8">
        <v>1.32</v>
      </c>
      <c r="F177" s="8">
        <v>14.82</v>
      </c>
      <c r="G177" s="8">
        <v>68.97</v>
      </c>
      <c r="H177" s="8">
        <v>0.035</v>
      </c>
      <c r="I177" s="8"/>
      <c r="J177" s="8"/>
      <c r="K177" s="8"/>
      <c r="L177" s="8">
        <v>6.9</v>
      </c>
      <c r="M177" s="8">
        <v>31.8</v>
      </c>
      <c r="N177" s="8">
        <v>7.5</v>
      </c>
      <c r="O177" s="8">
        <v>0.93</v>
      </c>
      <c r="P177" s="89" t="s">
        <v>49</v>
      </c>
      <c r="Q177" s="54"/>
      <c r="R177" s="46"/>
      <c r="S177" s="46"/>
      <c r="T177" s="46"/>
      <c r="U177" s="46"/>
    </row>
    <row r="178" spans="1:21" s="47" customFormat="1" ht="21" thickBot="1">
      <c r="A178" s="7"/>
      <c r="B178" s="29" t="s">
        <v>24</v>
      </c>
      <c r="C178" s="29">
        <f>SUM(C172:C177)</f>
        <v>415</v>
      </c>
      <c r="D178" s="29">
        <f aca="true" t="shared" si="7" ref="D178:O178">SUM(D172:D177)</f>
        <v>12.87</v>
      </c>
      <c r="E178" s="29">
        <f t="shared" si="7"/>
        <v>12.86</v>
      </c>
      <c r="F178" s="29">
        <f t="shared" si="7"/>
        <v>51.080000000000005</v>
      </c>
      <c r="G178" s="29">
        <f t="shared" si="7"/>
        <v>629.3800000000001</v>
      </c>
      <c r="H178" s="29">
        <f t="shared" si="7"/>
        <v>0.30000000000000004</v>
      </c>
      <c r="I178" s="29">
        <f t="shared" si="7"/>
        <v>6.63</v>
      </c>
      <c r="J178" s="29">
        <f t="shared" si="7"/>
        <v>31.526</v>
      </c>
      <c r="K178" s="29">
        <f t="shared" si="7"/>
        <v>0.191</v>
      </c>
      <c r="L178" s="29">
        <f t="shared" si="7"/>
        <v>131.3</v>
      </c>
      <c r="M178" s="29">
        <f t="shared" si="7"/>
        <v>443.94</v>
      </c>
      <c r="N178" s="29">
        <f t="shared" si="7"/>
        <v>54.06</v>
      </c>
      <c r="O178" s="29">
        <f t="shared" si="7"/>
        <v>6.669999999999999</v>
      </c>
      <c r="P178" s="90">
        <f>F178/D178</f>
        <v>3.9689199689199697</v>
      </c>
      <c r="Q178" s="53"/>
      <c r="R178" s="46"/>
      <c r="S178" s="46"/>
      <c r="T178" s="46"/>
      <c r="U178" s="46"/>
    </row>
    <row r="179" spans="1:17" ht="39" customHeight="1">
      <c r="A179" s="23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90"/>
      <c r="Q179" s="23"/>
    </row>
    <row r="180" spans="1:19" s="26" customFormat="1" ht="26.25" customHeight="1" thickBot="1">
      <c r="A180" s="2"/>
      <c r="B180" s="13"/>
      <c r="C180" s="19"/>
      <c r="D180" s="19"/>
      <c r="E180" s="19"/>
      <c r="F180" s="19"/>
      <c r="G180" s="19" t="s">
        <v>44</v>
      </c>
      <c r="H180" s="19"/>
      <c r="I180" s="19"/>
      <c r="J180" s="19"/>
      <c r="K180" s="19"/>
      <c r="L180" s="19"/>
      <c r="M180" s="19"/>
      <c r="N180" s="19"/>
      <c r="O180" s="19"/>
      <c r="P180" s="90"/>
      <c r="Q180" s="23"/>
      <c r="R180" s="24"/>
      <c r="S180" s="24"/>
    </row>
    <row r="181" spans="1:19" s="26" customFormat="1" ht="26.25" customHeight="1" thickBot="1">
      <c r="A181" s="118" t="s">
        <v>87</v>
      </c>
      <c r="B181" s="70" t="s">
        <v>88</v>
      </c>
      <c r="C181" s="118">
        <v>50</v>
      </c>
      <c r="D181" s="119">
        <v>2.84</v>
      </c>
      <c r="E181" s="118">
        <v>3.36</v>
      </c>
      <c r="F181" s="119">
        <v>6.44</v>
      </c>
      <c r="G181" s="118">
        <v>276.55</v>
      </c>
      <c r="H181" s="119">
        <v>0.2</v>
      </c>
      <c r="I181" s="118">
        <v>5.76</v>
      </c>
      <c r="J181" s="118">
        <v>5.52</v>
      </c>
      <c r="K181" s="118">
        <v>0.11</v>
      </c>
      <c r="L181" s="118">
        <v>17.6</v>
      </c>
      <c r="M181" s="118">
        <v>213.6</v>
      </c>
      <c r="N181" s="119">
        <v>16.8</v>
      </c>
      <c r="O181" s="118">
        <v>4.16</v>
      </c>
      <c r="P181" s="90"/>
      <c r="Q181" s="23"/>
      <c r="R181" s="24"/>
      <c r="S181" s="24"/>
    </row>
    <row r="182" spans="1:20" ht="26.25" customHeight="1" thickBot="1">
      <c r="A182" s="79" t="s">
        <v>55</v>
      </c>
      <c r="B182" s="8" t="s">
        <v>82</v>
      </c>
      <c r="C182" s="8">
        <v>100</v>
      </c>
      <c r="D182" s="82">
        <v>5.51</v>
      </c>
      <c r="E182" s="8">
        <v>4.51</v>
      </c>
      <c r="F182" s="8">
        <v>12.04</v>
      </c>
      <c r="G182" s="8">
        <v>168.45</v>
      </c>
      <c r="H182" s="8">
        <v>0.055</v>
      </c>
      <c r="I182" s="8"/>
      <c r="J182" s="8" t="s">
        <v>28</v>
      </c>
      <c r="K182" s="8"/>
      <c r="L182" s="82">
        <v>4.86</v>
      </c>
      <c r="M182" s="82">
        <v>37.17</v>
      </c>
      <c r="N182" s="8">
        <v>21.12</v>
      </c>
      <c r="O182" s="8">
        <v>1.1</v>
      </c>
      <c r="P182" s="89">
        <f>G188*100/60</f>
        <v>2411.5666666666666</v>
      </c>
      <c r="Q182" s="23"/>
      <c r="R182" s="3"/>
      <c r="S182" s="3"/>
      <c r="T182" s="3"/>
    </row>
    <row r="183" spans="1:19" s="26" customFormat="1" ht="26.25" customHeight="1" thickBot="1">
      <c r="A183" s="25" t="s">
        <v>51</v>
      </c>
      <c r="B183" s="5" t="s">
        <v>50</v>
      </c>
      <c r="C183" s="5">
        <v>30</v>
      </c>
      <c r="D183" s="8">
        <v>0.43</v>
      </c>
      <c r="E183" s="8">
        <v>0.72</v>
      </c>
      <c r="F183" s="8">
        <v>2.78</v>
      </c>
      <c r="G183" s="8">
        <v>19.41</v>
      </c>
      <c r="H183" s="8">
        <v>0.007</v>
      </c>
      <c r="I183" s="8">
        <v>0.8</v>
      </c>
      <c r="J183" s="8">
        <v>0.006</v>
      </c>
      <c r="K183" s="8">
        <v>0.081</v>
      </c>
      <c r="L183" s="8">
        <v>2.94</v>
      </c>
      <c r="M183" s="8">
        <v>8.04</v>
      </c>
      <c r="N183" s="66">
        <v>4.14</v>
      </c>
      <c r="O183" s="77">
        <v>0.17</v>
      </c>
      <c r="P183" s="89"/>
      <c r="Q183" s="31"/>
      <c r="R183" s="24"/>
      <c r="S183" s="24"/>
    </row>
    <row r="184" spans="1:19" s="26" customFormat="1" ht="42" customHeight="1" thickBot="1">
      <c r="A184" s="7" t="s">
        <v>73</v>
      </c>
      <c r="B184" s="8" t="s">
        <v>79</v>
      </c>
      <c r="C184" s="8">
        <v>20</v>
      </c>
      <c r="D184" s="8">
        <v>0.8</v>
      </c>
      <c r="E184" s="8">
        <v>0.1</v>
      </c>
      <c r="F184" s="8">
        <v>2.5</v>
      </c>
      <c r="G184" s="8">
        <v>14</v>
      </c>
      <c r="H184" s="8">
        <v>0.03</v>
      </c>
      <c r="I184" s="8">
        <v>10</v>
      </c>
      <c r="J184" s="8">
        <v>0</v>
      </c>
      <c r="K184" s="8">
        <v>0.1</v>
      </c>
      <c r="L184" s="8">
        <v>23</v>
      </c>
      <c r="M184" s="8">
        <v>4.2</v>
      </c>
      <c r="N184" s="8">
        <v>14</v>
      </c>
      <c r="O184" s="8">
        <v>0.6</v>
      </c>
      <c r="P184" s="102">
        <f>G187/P182*100</f>
        <v>33.90161305928373</v>
      </c>
      <c r="Q184" s="31"/>
      <c r="R184" s="24"/>
      <c r="S184" s="24"/>
    </row>
    <row r="185" spans="1:17" ht="39" customHeight="1" thickBot="1">
      <c r="A185" s="7" t="s">
        <v>52</v>
      </c>
      <c r="B185" s="8" t="s">
        <v>40</v>
      </c>
      <c r="C185" s="8">
        <v>200</v>
      </c>
      <c r="D185" s="8">
        <v>1.4</v>
      </c>
      <c r="E185" s="8">
        <v>3.8</v>
      </c>
      <c r="F185" s="8">
        <v>18.7</v>
      </c>
      <c r="G185" s="8">
        <v>300</v>
      </c>
      <c r="H185" s="8">
        <v>0.02</v>
      </c>
      <c r="I185" s="8">
        <v>21.2</v>
      </c>
      <c r="J185" s="8">
        <v>0.03</v>
      </c>
      <c r="K185" s="8">
        <v>0.1</v>
      </c>
      <c r="L185" s="8">
        <v>37</v>
      </c>
      <c r="M185" s="8">
        <v>24</v>
      </c>
      <c r="N185" s="66">
        <v>13</v>
      </c>
      <c r="O185" s="77">
        <v>0.6</v>
      </c>
      <c r="P185" s="88"/>
      <c r="Q185" s="19"/>
    </row>
    <row r="186" spans="1:19" s="26" customFormat="1" ht="39" customHeight="1" thickBot="1">
      <c r="A186" s="7"/>
      <c r="B186" s="8" t="s">
        <v>23</v>
      </c>
      <c r="C186" s="8">
        <v>25</v>
      </c>
      <c r="D186" s="8">
        <v>1.65</v>
      </c>
      <c r="E186" s="8">
        <v>1.71</v>
      </c>
      <c r="F186" s="8">
        <v>7.51</v>
      </c>
      <c r="G186" s="8">
        <v>39.15</v>
      </c>
      <c r="H186" s="8">
        <v>0.075</v>
      </c>
      <c r="I186" s="8"/>
      <c r="J186" s="8">
        <v>0.45</v>
      </c>
      <c r="K186" s="8"/>
      <c r="L186" s="8">
        <v>7.87</v>
      </c>
      <c r="M186" s="8">
        <v>35.55</v>
      </c>
      <c r="N186" s="8">
        <v>10.57</v>
      </c>
      <c r="O186" s="8">
        <v>0.88</v>
      </c>
      <c r="P186" s="88" t="s">
        <v>47</v>
      </c>
      <c r="Q186" s="23"/>
      <c r="R186" s="24"/>
      <c r="S186" s="24"/>
    </row>
    <row r="187" spans="1:19" s="26" customFormat="1" ht="38.25" customHeight="1" thickBot="1">
      <c r="A187" s="7"/>
      <c r="B187" s="29" t="s">
        <v>24</v>
      </c>
      <c r="C187" s="29">
        <f>SUM(C181:C186)</f>
        <v>425</v>
      </c>
      <c r="D187" s="29">
        <f>SUM(D181:D186)</f>
        <v>12.63</v>
      </c>
      <c r="E187" s="29">
        <f>SUM(E181:E186)</f>
        <v>14.2</v>
      </c>
      <c r="F187" s="29">
        <f>SUM(F181:F186)</f>
        <v>49.97</v>
      </c>
      <c r="G187" s="29">
        <f>SUM(G181:G186)</f>
        <v>817.5600000000001</v>
      </c>
      <c r="H187" s="29">
        <f>SUM(H181:H186)</f>
        <v>0.38700000000000007</v>
      </c>
      <c r="I187" s="29">
        <f>SUM(I181:I186)</f>
        <v>37.76</v>
      </c>
      <c r="J187" s="29">
        <f>SUM(J181:J186)</f>
        <v>6.006</v>
      </c>
      <c r="K187" s="29">
        <f>SUM(K181:K186)</f>
        <v>0.391</v>
      </c>
      <c r="L187" s="29">
        <f>SUM(L181:L186)</f>
        <v>93.27000000000001</v>
      </c>
      <c r="M187" s="29">
        <f>SUM(M181:M186)</f>
        <v>322.56</v>
      </c>
      <c r="N187" s="29">
        <f>SUM(N181:N186)</f>
        <v>79.63</v>
      </c>
      <c r="O187" s="114">
        <f>SUM(O181:O186)</f>
        <v>7.509999999999999</v>
      </c>
      <c r="P187" s="88">
        <f>D187/D187</f>
        <v>1</v>
      </c>
      <c r="Q187" s="23"/>
      <c r="R187" s="24"/>
      <c r="S187" s="24"/>
    </row>
    <row r="188" spans="1:19" s="26" customFormat="1" ht="39.75" customHeight="1" thickBot="1">
      <c r="A188" s="49"/>
      <c r="B188" s="52" t="s">
        <v>26</v>
      </c>
      <c r="C188" s="52">
        <f>C178+C187</f>
        <v>840</v>
      </c>
      <c r="D188" s="52">
        <f>D178+D187</f>
        <v>25.5</v>
      </c>
      <c r="E188" s="52">
        <f>E178+E187</f>
        <v>27.06</v>
      </c>
      <c r="F188" s="52">
        <f>F178+F187</f>
        <v>101.05000000000001</v>
      </c>
      <c r="G188" s="52">
        <f>G178+G187</f>
        <v>1446.94</v>
      </c>
      <c r="H188" s="52">
        <f>H178+H187</f>
        <v>0.687</v>
      </c>
      <c r="I188" s="52">
        <f>I178+I187</f>
        <v>44.39</v>
      </c>
      <c r="J188" s="52">
        <f>J178+J187</f>
        <v>37.532</v>
      </c>
      <c r="K188" s="52">
        <f>K178+K187</f>
        <v>0.5820000000000001</v>
      </c>
      <c r="L188" s="52">
        <f>L178+L187</f>
        <v>224.57000000000002</v>
      </c>
      <c r="M188" s="52">
        <f>M178+M187</f>
        <v>766.5</v>
      </c>
      <c r="N188" s="52">
        <f>N178+N187</f>
        <v>133.69</v>
      </c>
      <c r="O188" s="52">
        <f>O178+O187</f>
        <v>14.179999999999998</v>
      </c>
      <c r="P188" s="88" t="s">
        <v>48</v>
      </c>
      <c r="Q188" s="23"/>
      <c r="R188" s="24"/>
      <c r="S188" s="24"/>
    </row>
    <row r="189" spans="1:19" s="26" customFormat="1" ht="40.5" customHeight="1">
      <c r="A189" s="44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88">
        <f>E187/D187</f>
        <v>1.1243072050673</v>
      </c>
      <c r="Q189" s="23"/>
      <c r="R189" s="24"/>
      <c r="S189" s="24"/>
    </row>
    <row r="190" spans="1:19" s="26" customFormat="1" ht="26.25" customHeight="1">
      <c r="A190" s="44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89" t="s">
        <v>49</v>
      </c>
      <c r="Q190" s="23"/>
      <c r="R190" s="24"/>
      <c r="S190" s="24"/>
    </row>
    <row r="191" spans="1:19" s="26" customFormat="1" ht="26.25" customHeight="1">
      <c r="A191" s="4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90">
        <f>F187/D187</f>
        <v>3.956452889944576</v>
      </c>
      <c r="Q191" s="23"/>
      <c r="R191" s="24"/>
      <c r="S191" s="24"/>
    </row>
    <row r="192" spans="1:19" s="26" customFormat="1" ht="26.25" customHeight="1">
      <c r="A192" s="53"/>
      <c r="B192" s="86"/>
      <c r="C192" s="53"/>
      <c r="D192" s="53"/>
      <c r="E192" s="53"/>
      <c r="F192" s="55"/>
      <c r="G192" s="55" t="s">
        <v>38</v>
      </c>
      <c r="H192" s="53"/>
      <c r="I192" s="53"/>
      <c r="J192" s="53"/>
      <c r="K192" s="53"/>
      <c r="L192" s="53"/>
      <c r="M192" s="53"/>
      <c r="N192" s="53"/>
      <c r="O192" s="53"/>
      <c r="P192" s="88"/>
      <c r="Q192" s="23"/>
      <c r="R192" s="24"/>
      <c r="S192" s="24"/>
    </row>
    <row r="193" spans="1:19" s="26" customFormat="1" ht="26.25" customHeight="1">
      <c r="A193" s="53"/>
      <c r="B193" s="86"/>
      <c r="C193" s="53"/>
      <c r="D193" s="53"/>
      <c r="E193" s="53"/>
      <c r="F193" s="55"/>
      <c r="G193" s="55"/>
      <c r="H193" s="53"/>
      <c r="I193" s="53"/>
      <c r="J193" s="53"/>
      <c r="K193" s="53"/>
      <c r="L193" s="53"/>
      <c r="M193" s="53"/>
      <c r="N193" s="53"/>
      <c r="O193" s="53"/>
      <c r="P193" s="89"/>
      <c r="Q193" s="31"/>
      <c r="R193" s="24"/>
      <c r="S193" s="24"/>
    </row>
    <row r="194" spans="1:17" s="46" customFormat="1" ht="21.75" customHeight="1" thickBot="1">
      <c r="A194" s="53"/>
      <c r="B194" s="86"/>
      <c r="C194" s="53"/>
      <c r="D194" s="53"/>
      <c r="E194" s="53"/>
      <c r="F194" s="14"/>
      <c r="G194" s="14" t="s">
        <v>22</v>
      </c>
      <c r="H194" s="53"/>
      <c r="I194" s="53"/>
      <c r="J194" s="53"/>
      <c r="K194" s="53"/>
      <c r="L194" s="53"/>
      <c r="M194" s="53"/>
      <c r="N194" s="53"/>
      <c r="O194" s="53"/>
      <c r="P194" s="90"/>
      <c r="Q194" s="44"/>
    </row>
    <row r="195" spans="1:19" s="47" customFormat="1" ht="21.75" customHeight="1" thickBot="1">
      <c r="A195" s="7" t="s">
        <v>66</v>
      </c>
      <c r="B195" s="8" t="s">
        <v>65</v>
      </c>
      <c r="C195" s="8">
        <v>60</v>
      </c>
      <c r="D195" s="8">
        <v>9.37</v>
      </c>
      <c r="E195" s="8">
        <v>3.54</v>
      </c>
      <c r="F195" s="8">
        <v>29.45</v>
      </c>
      <c r="G195" s="8">
        <v>153.42</v>
      </c>
      <c r="H195" s="8">
        <v>0.05</v>
      </c>
      <c r="I195" s="8">
        <v>0.6</v>
      </c>
      <c r="J195" s="8">
        <v>0.012</v>
      </c>
      <c r="K195" s="8">
        <v>0.17</v>
      </c>
      <c r="L195" s="82">
        <v>13.71</v>
      </c>
      <c r="M195" s="82">
        <v>65.13</v>
      </c>
      <c r="N195" s="66">
        <v>12</v>
      </c>
      <c r="O195" s="7">
        <v>0.85</v>
      </c>
      <c r="P195" s="100">
        <f>G200/P203*100</f>
        <v>24.744691607684526</v>
      </c>
      <c r="Q195" s="13"/>
      <c r="R195" s="46"/>
      <c r="S195" s="46"/>
    </row>
    <row r="196" spans="1:19" s="47" customFormat="1" ht="52.5" customHeight="1" thickBot="1">
      <c r="A196" s="7" t="s">
        <v>90</v>
      </c>
      <c r="B196" s="8" t="s">
        <v>89</v>
      </c>
      <c r="C196" s="8">
        <v>100</v>
      </c>
      <c r="D196" s="8">
        <v>3.8</v>
      </c>
      <c r="E196" s="8">
        <v>3.25</v>
      </c>
      <c r="F196" s="8">
        <v>0.13</v>
      </c>
      <c r="G196" s="8">
        <v>74.8</v>
      </c>
      <c r="H196" s="8">
        <v>0.01</v>
      </c>
      <c r="I196" s="8">
        <v>0.21</v>
      </c>
      <c r="J196" s="8">
        <v>40</v>
      </c>
      <c r="K196" s="8">
        <v>0</v>
      </c>
      <c r="L196" s="8">
        <v>2.4</v>
      </c>
      <c r="M196" s="8">
        <v>3</v>
      </c>
      <c r="N196" s="8">
        <v>0</v>
      </c>
      <c r="O196" s="8">
        <v>0.2</v>
      </c>
      <c r="P196" s="88" t="s">
        <v>47</v>
      </c>
      <c r="Q196" s="13"/>
      <c r="R196" s="46"/>
      <c r="S196" s="46"/>
    </row>
    <row r="197" spans="1:19" s="47" customFormat="1" ht="27.75" customHeight="1" thickBot="1">
      <c r="A197" s="7" t="s">
        <v>56</v>
      </c>
      <c r="B197" s="8" t="s">
        <v>46</v>
      </c>
      <c r="C197" s="8">
        <v>10</v>
      </c>
      <c r="D197" s="8">
        <v>0.08</v>
      </c>
      <c r="E197" s="8">
        <v>7.25</v>
      </c>
      <c r="F197" s="8">
        <v>0.13</v>
      </c>
      <c r="G197" s="8">
        <v>66</v>
      </c>
      <c r="H197" s="8"/>
      <c r="I197" s="8"/>
      <c r="J197" s="8">
        <v>40</v>
      </c>
      <c r="K197" s="8"/>
      <c r="L197" s="82">
        <v>2.4</v>
      </c>
      <c r="M197" s="82">
        <v>3</v>
      </c>
      <c r="N197" s="66"/>
      <c r="O197" s="8">
        <v>0.02</v>
      </c>
      <c r="P197" s="88">
        <f>D200/D200</f>
        <v>1</v>
      </c>
      <c r="Q197" s="53"/>
      <c r="R197" s="46"/>
      <c r="S197" s="46"/>
    </row>
    <row r="198" spans="1:19" s="47" customFormat="1" ht="27.75" customHeight="1" thickBot="1">
      <c r="A198" s="49" t="s">
        <v>58</v>
      </c>
      <c r="B198" s="50" t="s">
        <v>53</v>
      </c>
      <c r="C198" s="50">
        <v>200</v>
      </c>
      <c r="D198" s="50">
        <v>0.1</v>
      </c>
      <c r="E198" s="50"/>
      <c r="F198" s="50">
        <v>15.2</v>
      </c>
      <c r="G198" s="50">
        <v>61</v>
      </c>
      <c r="H198" s="50" t="s">
        <v>28</v>
      </c>
      <c r="I198" s="50">
        <v>2.8</v>
      </c>
      <c r="J198" s="50"/>
      <c r="K198" s="50" t="s">
        <v>28</v>
      </c>
      <c r="L198" s="50">
        <v>14.2</v>
      </c>
      <c r="M198" s="50">
        <v>4</v>
      </c>
      <c r="N198" s="50">
        <v>2</v>
      </c>
      <c r="O198" s="50">
        <v>0.4</v>
      </c>
      <c r="P198" s="88" t="s">
        <v>48</v>
      </c>
      <c r="Q198" s="53"/>
      <c r="R198" s="46"/>
      <c r="S198" s="46"/>
    </row>
    <row r="199" spans="1:19" s="47" customFormat="1" ht="27.75" customHeight="1" thickBot="1">
      <c r="A199" s="7"/>
      <c r="B199" s="8" t="s">
        <v>43</v>
      </c>
      <c r="C199" s="8">
        <v>25</v>
      </c>
      <c r="D199" s="8">
        <v>1.68</v>
      </c>
      <c r="E199" s="8">
        <v>1.32</v>
      </c>
      <c r="F199" s="8">
        <v>14.82</v>
      </c>
      <c r="G199" s="8">
        <v>68.97</v>
      </c>
      <c r="H199" s="8">
        <v>0.035</v>
      </c>
      <c r="I199" s="8"/>
      <c r="J199" s="8"/>
      <c r="K199" s="8"/>
      <c r="L199" s="8">
        <v>6.9</v>
      </c>
      <c r="M199" s="8">
        <v>31.8</v>
      </c>
      <c r="N199" s="8">
        <v>7.5</v>
      </c>
      <c r="O199" s="8">
        <v>0.93</v>
      </c>
      <c r="P199" s="88">
        <f>E200/D200</f>
        <v>1.0219560878243514</v>
      </c>
      <c r="Q199" s="53"/>
      <c r="R199" s="46"/>
      <c r="S199" s="46"/>
    </row>
    <row r="200" spans="1:17" ht="24" customHeight="1" thickBot="1">
      <c r="A200" s="7"/>
      <c r="B200" s="29" t="s">
        <v>24</v>
      </c>
      <c r="C200" s="29">
        <f aca="true" t="shared" si="8" ref="C200:O200">SUM(C195:C199)</f>
        <v>395</v>
      </c>
      <c r="D200" s="29">
        <f t="shared" si="8"/>
        <v>15.029999999999998</v>
      </c>
      <c r="E200" s="29">
        <f t="shared" si="8"/>
        <v>15.36</v>
      </c>
      <c r="F200" s="29">
        <f t="shared" si="8"/>
        <v>59.73</v>
      </c>
      <c r="G200" s="29">
        <f t="shared" si="8"/>
        <v>424.18999999999994</v>
      </c>
      <c r="H200" s="29">
        <f t="shared" si="8"/>
        <v>0.095</v>
      </c>
      <c r="I200" s="29">
        <f t="shared" si="8"/>
        <v>3.61</v>
      </c>
      <c r="J200" s="29">
        <f t="shared" si="8"/>
        <v>80.012</v>
      </c>
      <c r="K200" s="29">
        <f t="shared" si="8"/>
        <v>0.17</v>
      </c>
      <c r="L200" s="29">
        <f t="shared" si="8"/>
        <v>39.60999999999999</v>
      </c>
      <c r="M200" s="29">
        <f t="shared" si="8"/>
        <v>106.92999999999999</v>
      </c>
      <c r="N200" s="29">
        <f t="shared" si="8"/>
        <v>21.5</v>
      </c>
      <c r="O200" s="29">
        <f t="shared" si="8"/>
        <v>2.4000000000000004</v>
      </c>
      <c r="P200" s="89" t="s">
        <v>49</v>
      </c>
      <c r="Q200" s="23"/>
    </row>
    <row r="201" spans="1:17" ht="24" customHeight="1">
      <c r="A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90">
        <f>F200/D200</f>
        <v>3.9740518962075853</v>
      </c>
      <c r="Q201" s="23"/>
    </row>
    <row r="202" spans="1:17" ht="24" customHeight="1" thickBot="1">
      <c r="A202" s="10"/>
      <c r="C202" s="10"/>
      <c r="D202" s="10"/>
      <c r="E202" s="10"/>
      <c r="G202" s="14" t="s">
        <v>25</v>
      </c>
      <c r="H202" s="10"/>
      <c r="I202" s="10"/>
      <c r="J202" s="10"/>
      <c r="K202" s="10"/>
      <c r="L202" s="10"/>
      <c r="M202" s="10"/>
      <c r="N202" s="10"/>
      <c r="O202" s="10"/>
      <c r="P202" s="105"/>
      <c r="Q202" s="71"/>
    </row>
    <row r="203" spans="1:20" ht="24" customHeight="1" thickBot="1">
      <c r="A203" s="7" t="s">
        <v>66</v>
      </c>
      <c r="B203" s="8" t="s">
        <v>65</v>
      </c>
      <c r="C203" s="8">
        <v>60</v>
      </c>
      <c r="D203" s="8">
        <v>9.37</v>
      </c>
      <c r="E203" s="8">
        <v>3.54</v>
      </c>
      <c r="F203" s="8">
        <v>29.45</v>
      </c>
      <c r="G203" s="8">
        <v>153.42</v>
      </c>
      <c r="H203" s="8">
        <v>0.05</v>
      </c>
      <c r="I203" s="8">
        <v>0.6</v>
      </c>
      <c r="J203" s="8">
        <v>0.012</v>
      </c>
      <c r="K203" s="8">
        <v>0.17</v>
      </c>
      <c r="L203" s="82">
        <v>13.71</v>
      </c>
      <c r="M203" s="82">
        <v>65.13</v>
      </c>
      <c r="N203" s="66">
        <v>12</v>
      </c>
      <c r="O203" s="7">
        <v>0.85</v>
      </c>
      <c r="P203" s="103">
        <f>G209*100/60</f>
        <v>1714.2666666666667</v>
      </c>
      <c r="Q203" s="23"/>
      <c r="R203" s="3"/>
      <c r="S203" s="3"/>
      <c r="T203" s="3"/>
    </row>
    <row r="204" spans="1:19" s="26" customFormat="1" ht="24" customHeight="1" thickBot="1">
      <c r="A204" s="7" t="s">
        <v>90</v>
      </c>
      <c r="B204" s="8" t="s">
        <v>89</v>
      </c>
      <c r="C204" s="8">
        <v>100</v>
      </c>
      <c r="D204" s="8">
        <v>3.8</v>
      </c>
      <c r="E204" s="8">
        <v>3.25</v>
      </c>
      <c r="F204" s="8">
        <v>0.13</v>
      </c>
      <c r="G204" s="8">
        <v>74.8</v>
      </c>
      <c r="H204" s="8">
        <v>0.01</v>
      </c>
      <c r="I204" s="8">
        <v>0.21</v>
      </c>
      <c r="J204" s="8">
        <v>40</v>
      </c>
      <c r="K204" s="8">
        <v>0</v>
      </c>
      <c r="L204" s="8">
        <v>2.4</v>
      </c>
      <c r="M204" s="8">
        <v>3</v>
      </c>
      <c r="N204" s="8">
        <v>0</v>
      </c>
      <c r="O204" s="8">
        <v>0.2</v>
      </c>
      <c r="P204" s="88">
        <f>G208/P203*100</f>
        <v>35.25530839231547</v>
      </c>
      <c r="Q204" s="31"/>
      <c r="R204" s="24"/>
      <c r="S204" s="24"/>
    </row>
    <row r="205" spans="1:17" ht="24" customHeight="1" thickBot="1">
      <c r="A205" s="7" t="s">
        <v>73</v>
      </c>
      <c r="B205" s="7" t="s">
        <v>74</v>
      </c>
      <c r="C205" s="8">
        <v>25</v>
      </c>
      <c r="D205" s="8">
        <v>1.4</v>
      </c>
      <c r="E205" s="8">
        <v>3.8</v>
      </c>
      <c r="F205" s="8">
        <v>3.7</v>
      </c>
      <c r="G205" s="8">
        <v>55</v>
      </c>
      <c r="H205" s="8">
        <v>0.02</v>
      </c>
      <c r="I205" s="8">
        <v>21.2</v>
      </c>
      <c r="J205" s="8">
        <v>0.03</v>
      </c>
      <c r="K205" s="8">
        <v>0.1</v>
      </c>
      <c r="L205" s="82">
        <v>37</v>
      </c>
      <c r="M205" s="82">
        <v>24</v>
      </c>
      <c r="N205" s="8">
        <v>13</v>
      </c>
      <c r="O205" s="8">
        <v>0.6</v>
      </c>
      <c r="P205" s="88"/>
      <c r="Q205" s="10"/>
    </row>
    <row r="206" spans="1:17" ht="24" customHeight="1" thickBot="1">
      <c r="A206" s="7" t="s">
        <v>111</v>
      </c>
      <c r="B206" s="8" t="s">
        <v>112</v>
      </c>
      <c r="C206" s="8">
        <v>200</v>
      </c>
      <c r="D206" s="8">
        <v>1.4</v>
      </c>
      <c r="E206" s="8">
        <v>0</v>
      </c>
      <c r="F206" s="8">
        <v>30</v>
      </c>
      <c r="G206" s="8">
        <v>282</v>
      </c>
      <c r="H206" s="8">
        <v>0</v>
      </c>
      <c r="I206" s="8">
        <v>0</v>
      </c>
      <c r="J206" s="8">
        <v>0</v>
      </c>
      <c r="K206" s="8">
        <v>0</v>
      </c>
      <c r="L206" s="8">
        <v>1</v>
      </c>
      <c r="M206" s="8">
        <v>0</v>
      </c>
      <c r="N206" s="8">
        <v>0</v>
      </c>
      <c r="O206" s="8">
        <v>0.1</v>
      </c>
      <c r="P206" s="88" t="s">
        <v>47</v>
      </c>
      <c r="Q206" s="10"/>
    </row>
    <row r="207" spans="1:17" s="43" customFormat="1" ht="38.25" customHeight="1" thickBot="1">
      <c r="A207" s="7"/>
      <c r="B207" s="8" t="s">
        <v>23</v>
      </c>
      <c r="C207" s="8">
        <v>25</v>
      </c>
      <c r="D207" s="8">
        <v>1.65</v>
      </c>
      <c r="E207" s="8">
        <v>1.71</v>
      </c>
      <c r="F207" s="8">
        <v>7.51</v>
      </c>
      <c r="G207" s="8">
        <v>39.15</v>
      </c>
      <c r="H207" s="8">
        <v>0.075</v>
      </c>
      <c r="I207" s="8"/>
      <c r="J207" s="8">
        <v>0.45</v>
      </c>
      <c r="K207" s="8"/>
      <c r="L207" s="8">
        <v>7.87</v>
      </c>
      <c r="M207" s="8">
        <v>35.55</v>
      </c>
      <c r="N207" s="8">
        <v>10.57</v>
      </c>
      <c r="O207" s="8">
        <v>0.88</v>
      </c>
      <c r="P207" s="88">
        <f>D208/D208</f>
        <v>1</v>
      </c>
      <c r="Q207" s="66"/>
    </row>
    <row r="208" spans="1:17" ht="39" customHeight="1" thickBot="1">
      <c r="A208" s="7"/>
      <c r="B208" s="29" t="s">
        <v>24</v>
      </c>
      <c r="C208" s="29">
        <f>SUM(C203:C207)</f>
        <v>410</v>
      </c>
      <c r="D208" s="29">
        <f>SUM(D203:D207)</f>
        <v>17.619999999999997</v>
      </c>
      <c r="E208" s="29">
        <f>SUM(E203:E207)</f>
        <v>12.3</v>
      </c>
      <c r="F208" s="29">
        <f>SUM(F203:F207)</f>
        <v>70.79</v>
      </c>
      <c r="G208" s="29">
        <f>SUM(G203:G207)</f>
        <v>604.37</v>
      </c>
      <c r="H208" s="29">
        <f>SUM(H203:H207)</f>
        <v>0.155</v>
      </c>
      <c r="I208" s="29">
        <f>SUM(I203:I207)</f>
        <v>22.009999999999998</v>
      </c>
      <c r="J208" s="29">
        <f>SUM(J203:J207)</f>
        <v>40.492000000000004</v>
      </c>
      <c r="K208" s="29">
        <f>SUM(K203:K207)</f>
        <v>0.27</v>
      </c>
      <c r="L208" s="29">
        <f>SUM(L203:L207)</f>
        <v>61.98</v>
      </c>
      <c r="M208" s="29">
        <f>SUM(M203:M207)</f>
        <v>127.67999999999999</v>
      </c>
      <c r="N208" s="29">
        <f>SUM(N203:N207)</f>
        <v>35.57</v>
      </c>
      <c r="O208" s="114">
        <f>SUM(O203:O207)</f>
        <v>2.63</v>
      </c>
      <c r="P208" s="88" t="s">
        <v>48</v>
      </c>
      <c r="Q208" s="23"/>
    </row>
    <row r="209" spans="1:19" s="26" customFormat="1" ht="42" customHeight="1" thickBot="1">
      <c r="A209" s="49"/>
      <c r="B209" s="52" t="s">
        <v>26</v>
      </c>
      <c r="C209" s="52">
        <f>C200+C208</f>
        <v>805</v>
      </c>
      <c r="D209" s="52">
        <f>D200+D208</f>
        <v>32.64999999999999</v>
      </c>
      <c r="E209" s="52">
        <f>E200+E208</f>
        <v>27.66</v>
      </c>
      <c r="F209" s="52">
        <f>F200+F208</f>
        <v>130.52</v>
      </c>
      <c r="G209" s="52">
        <f>G200+G208</f>
        <v>1028.56</v>
      </c>
      <c r="H209" s="52">
        <f>H200+H208</f>
        <v>0.25</v>
      </c>
      <c r="I209" s="52">
        <f>I200+I208</f>
        <v>25.619999999999997</v>
      </c>
      <c r="J209" s="52">
        <f>J200+J208</f>
        <v>120.504</v>
      </c>
      <c r="K209" s="52">
        <f>K200+K208</f>
        <v>0.44000000000000006</v>
      </c>
      <c r="L209" s="52">
        <f>L200+L208</f>
        <v>101.58999999999999</v>
      </c>
      <c r="M209" s="52">
        <f>M200+M208</f>
        <v>234.60999999999999</v>
      </c>
      <c r="N209" s="52">
        <f>N200+N208</f>
        <v>57.07</v>
      </c>
      <c r="O209" s="52">
        <f>O200+O208</f>
        <v>5.03</v>
      </c>
      <c r="P209" s="88">
        <f>E208/D208</f>
        <v>0.6980703745743475</v>
      </c>
      <c r="Q209" s="23"/>
      <c r="R209" s="24"/>
      <c r="S209" s="24"/>
    </row>
    <row r="210" spans="1:19" s="26" customFormat="1" ht="36" customHeight="1">
      <c r="A210" s="4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89" t="s">
        <v>49</v>
      </c>
      <c r="Q210" s="23"/>
      <c r="R210" s="24"/>
      <c r="S210" s="24"/>
    </row>
    <row r="211" spans="1:19" s="26" customFormat="1" ht="39" customHeight="1">
      <c r="A211" s="4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90">
        <f>F208/D208</f>
        <v>4.017593643586834</v>
      </c>
      <c r="Q211" s="23"/>
      <c r="R211" s="24"/>
      <c r="S211" s="24"/>
    </row>
    <row r="212" spans="1:19" s="26" customFormat="1" ht="36" customHeight="1">
      <c r="A212" s="53"/>
      <c r="B212" s="86"/>
      <c r="C212" s="53"/>
      <c r="D212" s="53"/>
      <c r="E212" s="53"/>
      <c r="F212" s="53"/>
      <c r="G212" s="104" t="s">
        <v>37</v>
      </c>
      <c r="H212" s="53"/>
      <c r="I212" s="53"/>
      <c r="J212" s="53"/>
      <c r="K212" s="53"/>
      <c r="L212" s="53"/>
      <c r="M212" s="53"/>
      <c r="N212" s="53"/>
      <c r="O212" s="53"/>
      <c r="P212" s="90"/>
      <c r="Q212" s="23"/>
      <c r="R212" s="24"/>
      <c r="S212" s="24"/>
    </row>
    <row r="213" spans="1:21" ht="36.75" customHeight="1" thickBot="1">
      <c r="A213" s="53"/>
      <c r="B213" s="86"/>
      <c r="C213" s="53"/>
      <c r="D213" s="53"/>
      <c r="E213" s="53"/>
      <c r="F213" s="53"/>
      <c r="G213" s="14" t="s">
        <v>22</v>
      </c>
      <c r="H213" s="53"/>
      <c r="I213" s="53"/>
      <c r="J213" s="53"/>
      <c r="K213" s="53"/>
      <c r="L213" s="53"/>
      <c r="M213" s="53"/>
      <c r="N213" s="53"/>
      <c r="O213" s="53"/>
      <c r="P213" s="90"/>
      <c r="Q213" s="23"/>
      <c r="T213" s="2"/>
      <c r="U213" s="2"/>
    </row>
    <row r="214" spans="1:19" s="26" customFormat="1" ht="24" customHeight="1" thickBot="1">
      <c r="A214" s="7" t="s">
        <v>92</v>
      </c>
      <c r="B214" s="32" t="s">
        <v>91</v>
      </c>
      <c r="C214" s="80">
        <v>150</v>
      </c>
      <c r="D214" s="8">
        <v>12.45</v>
      </c>
      <c r="E214" s="8">
        <v>12.2</v>
      </c>
      <c r="F214" s="8">
        <v>36.24</v>
      </c>
      <c r="G214" s="8">
        <v>224.93</v>
      </c>
      <c r="H214" s="8">
        <v>1</v>
      </c>
      <c r="I214" s="8">
        <v>0</v>
      </c>
      <c r="J214" s="8">
        <v>44.23</v>
      </c>
      <c r="K214" s="8">
        <v>0</v>
      </c>
      <c r="L214" s="8">
        <v>60.6</v>
      </c>
      <c r="M214" s="8">
        <v>105.97</v>
      </c>
      <c r="N214" s="66">
        <v>26.45</v>
      </c>
      <c r="O214" s="7">
        <v>0.52</v>
      </c>
      <c r="P214" s="90"/>
      <c r="Q214" s="31"/>
      <c r="R214" s="24"/>
      <c r="S214" s="24"/>
    </row>
    <row r="215" spans="1:17" s="46" customFormat="1" ht="34.5" customHeight="1" thickBot="1">
      <c r="A215" s="7" t="s">
        <v>45</v>
      </c>
      <c r="B215" s="32" t="s">
        <v>29</v>
      </c>
      <c r="C215" s="115">
        <v>10</v>
      </c>
      <c r="D215" s="5">
        <v>2.31</v>
      </c>
      <c r="E215" s="5">
        <v>2.95</v>
      </c>
      <c r="F215" s="5"/>
      <c r="G215" s="5">
        <v>36</v>
      </c>
      <c r="H215" s="5">
        <v>0.003</v>
      </c>
      <c r="I215" s="5">
        <v>0.07</v>
      </c>
      <c r="J215" s="5">
        <v>26</v>
      </c>
      <c r="K215" s="5"/>
      <c r="L215" s="5">
        <v>88</v>
      </c>
      <c r="M215" s="5">
        <v>150.33</v>
      </c>
      <c r="N215" s="73">
        <v>3.5</v>
      </c>
      <c r="O215" s="78">
        <v>0.01</v>
      </c>
      <c r="P215" s="93"/>
      <c r="Q215" s="13"/>
    </row>
    <row r="216" spans="1:17" s="46" customFormat="1" ht="21.75" customHeight="1" thickBot="1">
      <c r="A216" s="7">
        <v>382</v>
      </c>
      <c r="B216" s="8" t="s">
        <v>105</v>
      </c>
      <c r="C216" s="8">
        <v>200</v>
      </c>
      <c r="D216" s="8">
        <v>0.1</v>
      </c>
      <c r="E216" s="8"/>
      <c r="F216" s="8">
        <v>15</v>
      </c>
      <c r="G216" s="8">
        <v>60</v>
      </c>
      <c r="H216" s="8"/>
      <c r="I216" s="8"/>
      <c r="J216" s="8"/>
      <c r="K216" s="8"/>
      <c r="L216" s="8">
        <v>11</v>
      </c>
      <c r="M216" s="8">
        <v>3</v>
      </c>
      <c r="N216" s="8">
        <v>1</v>
      </c>
      <c r="O216" s="8">
        <v>0.3</v>
      </c>
      <c r="P216" s="93"/>
      <c r="Q216" s="13"/>
    </row>
    <row r="217" spans="1:17" s="56" customFormat="1" ht="21.75" customHeight="1" thickBot="1">
      <c r="A217" s="7"/>
      <c r="B217" s="8" t="s">
        <v>43</v>
      </c>
      <c r="C217" s="8">
        <v>25</v>
      </c>
      <c r="D217" s="8">
        <v>1.68</v>
      </c>
      <c r="E217" s="8">
        <v>1.32</v>
      </c>
      <c r="F217" s="8">
        <v>14.82</v>
      </c>
      <c r="G217" s="8">
        <v>68.97</v>
      </c>
      <c r="H217" s="8">
        <v>0.035</v>
      </c>
      <c r="I217" s="8"/>
      <c r="J217" s="8"/>
      <c r="K217" s="8"/>
      <c r="L217" s="8">
        <v>6.9</v>
      </c>
      <c r="M217" s="8">
        <v>31.8</v>
      </c>
      <c r="N217" s="8">
        <v>7.5</v>
      </c>
      <c r="O217" s="8">
        <v>0.93</v>
      </c>
      <c r="P217" s="90">
        <f>G218/P225*100</f>
        <v>24.227925184862983</v>
      </c>
      <c r="Q217" s="70"/>
    </row>
    <row r="218" spans="1:19" s="47" customFormat="1" ht="39.75" customHeight="1" thickBot="1">
      <c r="A218" s="7"/>
      <c r="B218" s="29" t="s">
        <v>24</v>
      </c>
      <c r="C218" s="29">
        <f aca="true" t="shared" si="9" ref="C218:O218">SUM(C214:C217)</f>
        <v>385</v>
      </c>
      <c r="D218" s="29">
        <f t="shared" si="9"/>
        <v>16.54</v>
      </c>
      <c r="E218" s="29">
        <f t="shared" si="9"/>
        <v>16.47</v>
      </c>
      <c r="F218" s="29">
        <f t="shared" si="9"/>
        <v>66.06</v>
      </c>
      <c r="G218" s="29">
        <f t="shared" si="9"/>
        <v>389.9</v>
      </c>
      <c r="H218" s="29">
        <f t="shared" si="9"/>
        <v>1.0379999999999998</v>
      </c>
      <c r="I218" s="29">
        <f t="shared" si="9"/>
        <v>0.07</v>
      </c>
      <c r="J218" s="29">
        <f t="shared" si="9"/>
        <v>70.22999999999999</v>
      </c>
      <c r="K218" s="29">
        <f t="shared" si="9"/>
        <v>0</v>
      </c>
      <c r="L218" s="29">
        <f t="shared" si="9"/>
        <v>166.5</v>
      </c>
      <c r="M218" s="29">
        <f t="shared" si="9"/>
        <v>291.1</v>
      </c>
      <c r="N218" s="29">
        <f t="shared" si="9"/>
        <v>38.45</v>
      </c>
      <c r="O218" s="29">
        <f t="shared" si="9"/>
        <v>1.7600000000000002</v>
      </c>
      <c r="P218" s="88" t="s">
        <v>47</v>
      </c>
      <c r="Q218" s="53"/>
      <c r="R218" s="46"/>
      <c r="S218" s="46"/>
    </row>
    <row r="219" spans="1:19" s="26" customFormat="1" ht="37.5" customHeight="1">
      <c r="A219" s="20"/>
      <c r="B219" s="12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88">
        <f>D218/D218</f>
        <v>1</v>
      </c>
      <c r="Q219" s="23"/>
      <c r="R219" s="24"/>
      <c r="S219" s="24"/>
    </row>
    <row r="220" spans="1:21" ht="37.5" customHeight="1" thickBot="1">
      <c r="A220" s="19"/>
      <c r="B220" s="13"/>
      <c r="C220" s="19"/>
      <c r="D220" s="19"/>
      <c r="E220" s="19"/>
      <c r="F220" s="19"/>
      <c r="G220" s="13" t="s">
        <v>25</v>
      </c>
      <c r="H220" s="19"/>
      <c r="I220" s="19"/>
      <c r="J220" s="19"/>
      <c r="K220" s="19"/>
      <c r="L220" s="19"/>
      <c r="M220" s="19"/>
      <c r="N220" s="19"/>
      <c r="O220" s="19"/>
      <c r="P220" s="88" t="s">
        <v>48</v>
      </c>
      <c r="Q220" s="23"/>
      <c r="T220" s="2"/>
      <c r="U220" s="2"/>
    </row>
    <row r="221" spans="1:17" s="56" customFormat="1" ht="40.5" customHeight="1" thickBot="1">
      <c r="A221" s="2"/>
      <c r="B221" s="16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88">
        <f>E218/D218</f>
        <v>0.9957678355501813</v>
      </c>
      <c r="Q221" s="70"/>
    </row>
    <row r="222" spans="1:20" ht="24.75" customHeight="1" thickBot="1">
      <c r="A222" s="7" t="s">
        <v>92</v>
      </c>
      <c r="B222" s="32" t="s">
        <v>91</v>
      </c>
      <c r="C222" s="80">
        <v>150</v>
      </c>
      <c r="D222" s="8">
        <v>12.45</v>
      </c>
      <c r="E222" s="8">
        <v>12.2</v>
      </c>
      <c r="F222" s="8">
        <v>36.24</v>
      </c>
      <c r="G222" s="8">
        <v>224.93</v>
      </c>
      <c r="H222" s="8">
        <v>1</v>
      </c>
      <c r="I222" s="8">
        <v>0</v>
      </c>
      <c r="J222" s="8">
        <v>44.23</v>
      </c>
      <c r="K222" s="8">
        <v>0</v>
      </c>
      <c r="L222" s="8">
        <v>60.6</v>
      </c>
      <c r="M222" s="8">
        <v>105.97</v>
      </c>
      <c r="N222" s="66">
        <v>26.45</v>
      </c>
      <c r="O222" s="7">
        <v>0.52</v>
      </c>
      <c r="P222" s="89" t="s">
        <v>49</v>
      </c>
      <c r="Q222" s="23"/>
      <c r="R222" s="3"/>
      <c r="S222" s="3"/>
      <c r="T222" s="3"/>
    </row>
    <row r="223" spans="1:19" s="26" customFormat="1" ht="48" customHeight="1" thickBot="1">
      <c r="A223" s="7" t="s">
        <v>55</v>
      </c>
      <c r="B223" s="8" t="s">
        <v>78</v>
      </c>
      <c r="C223" s="8">
        <v>20</v>
      </c>
      <c r="D223" s="8">
        <v>0.8</v>
      </c>
      <c r="E223" s="8">
        <v>0.1</v>
      </c>
      <c r="F223" s="8">
        <v>2.5</v>
      </c>
      <c r="G223" s="8">
        <v>14</v>
      </c>
      <c r="H223" s="8">
        <v>0.03</v>
      </c>
      <c r="I223" s="8">
        <v>10</v>
      </c>
      <c r="J223" s="8">
        <v>0</v>
      </c>
      <c r="K223" s="8">
        <v>0.1</v>
      </c>
      <c r="L223" s="8">
        <v>23</v>
      </c>
      <c r="M223" s="8">
        <v>4.2</v>
      </c>
      <c r="N223" s="8">
        <v>14</v>
      </c>
      <c r="O223" s="8">
        <v>0.6</v>
      </c>
      <c r="P223" s="90">
        <f>F218/D218</f>
        <v>3.9939540507859737</v>
      </c>
      <c r="Q223" s="31"/>
      <c r="R223" s="24"/>
      <c r="S223" s="24"/>
    </row>
    <row r="224" spans="1:17" ht="48" customHeight="1" thickBot="1">
      <c r="A224" s="7" t="s">
        <v>59</v>
      </c>
      <c r="B224" s="8" t="s">
        <v>80</v>
      </c>
      <c r="C224" s="8">
        <v>200</v>
      </c>
      <c r="D224" s="8">
        <v>0.07</v>
      </c>
      <c r="E224" s="8">
        <v>0.004</v>
      </c>
      <c r="F224" s="8">
        <v>13.03</v>
      </c>
      <c r="G224" s="8">
        <v>297.6</v>
      </c>
      <c r="H224" s="8">
        <v>0.004</v>
      </c>
      <c r="I224" s="8">
        <v>1.8</v>
      </c>
      <c r="J224" s="8" t="s">
        <v>28</v>
      </c>
      <c r="K224" s="8"/>
      <c r="L224" s="8">
        <v>10.1</v>
      </c>
      <c r="M224" s="8">
        <v>5.4</v>
      </c>
      <c r="N224" s="8">
        <v>2.34</v>
      </c>
      <c r="O224" s="8">
        <v>0.06</v>
      </c>
      <c r="P224" s="102"/>
      <c r="Q224" s="19"/>
    </row>
    <row r="225" spans="1:17" ht="24.75" customHeight="1" thickBot="1">
      <c r="A225" s="7"/>
      <c r="B225" s="8" t="s">
        <v>23</v>
      </c>
      <c r="C225" s="8">
        <v>25</v>
      </c>
      <c r="D225" s="8">
        <v>1.65</v>
      </c>
      <c r="E225" s="8">
        <v>1.71</v>
      </c>
      <c r="F225" s="8">
        <v>7.51</v>
      </c>
      <c r="G225" s="8">
        <v>39.15</v>
      </c>
      <c r="H225" s="8">
        <v>0.075</v>
      </c>
      <c r="I225" s="8"/>
      <c r="J225" s="8">
        <v>0.45</v>
      </c>
      <c r="K225" s="8"/>
      <c r="L225" s="8">
        <v>7.87</v>
      </c>
      <c r="M225" s="8">
        <v>35.55</v>
      </c>
      <c r="N225" s="8">
        <v>10.57</v>
      </c>
      <c r="O225" s="8">
        <v>0.88</v>
      </c>
      <c r="P225" s="102">
        <f>G229*100/60</f>
        <v>1609.3</v>
      </c>
      <c r="Q225" s="19"/>
    </row>
    <row r="226" spans="1:17" ht="24.75" customHeight="1" thickBot="1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02">
        <f>G228/P225*100</f>
        <v>35.77207481513701</v>
      </c>
      <c r="Q226" s="19"/>
    </row>
    <row r="227" spans="1:17" ht="24.75" customHeight="1" thickBot="1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8"/>
      <c r="Q227" s="23"/>
    </row>
    <row r="228" spans="1:17" ht="45" customHeight="1" thickBot="1">
      <c r="A228" s="7"/>
      <c r="B228" s="29" t="s">
        <v>24</v>
      </c>
      <c r="C228" s="29">
        <f>SUM(C222:C227)</f>
        <v>395</v>
      </c>
      <c r="D228" s="29">
        <f>SUM(D222:D227)</f>
        <v>14.97</v>
      </c>
      <c r="E228" s="29">
        <f>SUM(E222:E227)</f>
        <v>14.014</v>
      </c>
      <c r="F228" s="29">
        <f>SUM(F222:F227)</f>
        <v>59.28</v>
      </c>
      <c r="G228" s="29">
        <f>SUM(G222:G227)</f>
        <v>575.68</v>
      </c>
      <c r="H228" s="29">
        <f>SUM(H222:H227)</f>
        <v>1.109</v>
      </c>
      <c r="I228" s="29">
        <f>SUM(I222:I227)</f>
        <v>11.8</v>
      </c>
      <c r="J228" s="29">
        <f>SUM(J222:J227)</f>
        <v>44.68</v>
      </c>
      <c r="K228" s="29">
        <f>SUM(K222:K227)</f>
        <v>0.1</v>
      </c>
      <c r="L228" s="29">
        <f>SUM(L222:L227)</f>
        <v>101.57</v>
      </c>
      <c r="M228" s="29">
        <f>SUM(M222:M227)</f>
        <v>151.12</v>
      </c>
      <c r="N228" s="29">
        <f>SUM(N222:N227)</f>
        <v>53.36000000000001</v>
      </c>
      <c r="O228" s="114">
        <f>SUM(O222:O227)</f>
        <v>2.06</v>
      </c>
      <c r="P228" s="88"/>
      <c r="Q228" s="23"/>
    </row>
    <row r="229" spans="1:19" s="26" customFormat="1" ht="24.75" customHeight="1" thickBot="1">
      <c r="A229" s="49"/>
      <c r="B229" s="52" t="s">
        <v>26</v>
      </c>
      <c r="C229" s="52">
        <f>C218+C228</f>
        <v>780</v>
      </c>
      <c r="D229" s="52">
        <f>D218+D228</f>
        <v>31.509999999999998</v>
      </c>
      <c r="E229" s="52">
        <f>E218+E228</f>
        <v>30.483999999999998</v>
      </c>
      <c r="F229" s="52">
        <f>F218+F228</f>
        <v>125.34</v>
      </c>
      <c r="G229" s="52">
        <f>G218+G228</f>
        <v>965.5799999999999</v>
      </c>
      <c r="H229" s="52">
        <f>H218+H228</f>
        <v>2.147</v>
      </c>
      <c r="I229" s="52">
        <f>I218+I228</f>
        <v>11.870000000000001</v>
      </c>
      <c r="J229" s="52">
        <f>J218+J228</f>
        <v>114.91</v>
      </c>
      <c r="K229" s="52">
        <f>K218+K228</f>
        <v>0.1</v>
      </c>
      <c r="L229" s="52">
        <f>L218+L228</f>
        <v>268.07</v>
      </c>
      <c r="M229" s="52">
        <f>M218+M228</f>
        <v>442.22</v>
      </c>
      <c r="N229" s="52">
        <f>N218+N228</f>
        <v>91.81</v>
      </c>
      <c r="O229" s="52">
        <f>O218+O228</f>
        <v>3.8200000000000003</v>
      </c>
      <c r="P229" s="88"/>
      <c r="Q229" s="23"/>
      <c r="R229" s="24"/>
      <c r="S229" s="24"/>
    </row>
    <row r="230" spans="1:19" s="26" customFormat="1" ht="42" customHeight="1">
      <c r="A230" s="44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88" t="s">
        <v>47</v>
      </c>
      <c r="Q230" s="23"/>
      <c r="R230" s="24"/>
      <c r="S230" s="24"/>
    </row>
    <row r="231" spans="1:17" ht="36" customHeight="1">
      <c r="A231" s="44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88">
        <f>D228/D228</f>
        <v>1</v>
      </c>
      <c r="Q231" s="23"/>
    </row>
    <row r="232" spans="1:19" s="26" customFormat="1" ht="39" customHeight="1">
      <c r="A232" s="4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88" t="s">
        <v>48</v>
      </c>
      <c r="Q232" s="23"/>
      <c r="R232" s="24"/>
      <c r="S232" s="24"/>
    </row>
    <row r="233" spans="1:21" ht="33.75" customHeight="1">
      <c r="A233" s="4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88">
        <f>E228/D228</f>
        <v>0.9361389445557782</v>
      </c>
      <c r="Q233" s="23"/>
      <c r="T233" s="2"/>
      <c r="U233" s="2"/>
    </row>
    <row r="234" spans="1:21" ht="42" customHeight="1">
      <c r="A234" s="4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89" t="s">
        <v>49</v>
      </c>
      <c r="Q234" s="23"/>
      <c r="T234" s="2"/>
      <c r="U234" s="2"/>
    </row>
    <row r="235" spans="1:19" s="26" customFormat="1" ht="24.75" customHeight="1">
      <c r="A235" s="53"/>
      <c r="B235" s="86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90">
        <f>F228/D228</f>
        <v>3.9599198396793587</v>
      </c>
      <c r="Q235" s="31"/>
      <c r="R235" s="24"/>
      <c r="S235" s="24"/>
    </row>
    <row r="236" spans="1:17" s="46" customFormat="1" ht="39" customHeight="1">
      <c r="A236" s="53"/>
      <c r="B236" s="86"/>
      <c r="C236" s="53"/>
      <c r="D236" s="53"/>
      <c r="E236" s="53"/>
      <c r="F236" s="53"/>
      <c r="G236" s="55"/>
      <c r="H236" s="53"/>
      <c r="I236" s="53"/>
      <c r="J236" s="53"/>
      <c r="K236" s="53"/>
      <c r="L236" s="53"/>
      <c r="M236" s="53"/>
      <c r="N236" s="53"/>
      <c r="O236" s="53"/>
      <c r="P236" s="90"/>
      <c r="Q236" s="44"/>
    </row>
    <row r="237" spans="1:19" s="47" customFormat="1" ht="21.75" customHeight="1">
      <c r="A237" s="53"/>
      <c r="B237" s="86"/>
      <c r="C237" s="53"/>
      <c r="D237" s="53"/>
      <c r="E237" s="53"/>
      <c r="F237" s="53"/>
      <c r="G237" s="55"/>
      <c r="H237" s="53"/>
      <c r="I237" s="53"/>
      <c r="J237" s="53"/>
      <c r="K237" s="53"/>
      <c r="L237" s="53"/>
      <c r="M237" s="53"/>
      <c r="N237" s="53"/>
      <c r="O237" s="53"/>
      <c r="P237" s="88"/>
      <c r="Q237" s="13"/>
      <c r="R237" s="46"/>
      <c r="S237" s="46"/>
    </row>
    <row r="238" spans="1:19" s="47" customFormat="1" ht="27" customHeight="1">
      <c r="A238" s="53"/>
      <c r="B238" s="86"/>
      <c r="C238" s="53"/>
      <c r="D238" s="53"/>
      <c r="E238" s="53"/>
      <c r="F238" s="53"/>
      <c r="G238" s="55" t="s">
        <v>36</v>
      </c>
      <c r="H238" s="53"/>
      <c r="I238" s="53"/>
      <c r="J238" s="53"/>
      <c r="K238" s="53"/>
      <c r="L238" s="53"/>
      <c r="M238" s="53"/>
      <c r="N238" s="53"/>
      <c r="O238" s="53"/>
      <c r="P238" s="88"/>
      <c r="Q238" s="44"/>
      <c r="R238" s="46"/>
      <c r="S238" s="46"/>
    </row>
    <row r="239" spans="1:19" s="26" customFormat="1" ht="28.5" customHeight="1">
      <c r="A239" s="53"/>
      <c r="B239" s="86"/>
      <c r="C239" s="53"/>
      <c r="D239" s="53"/>
      <c r="E239" s="53"/>
      <c r="F239" s="53"/>
      <c r="G239" s="55"/>
      <c r="H239" s="53"/>
      <c r="I239" s="53"/>
      <c r="J239" s="53"/>
      <c r="K239" s="53"/>
      <c r="L239" s="53"/>
      <c r="M239" s="53"/>
      <c r="N239" s="53"/>
      <c r="O239" s="53"/>
      <c r="P239" s="88"/>
      <c r="Q239" s="23"/>
      <c r="R239" s="24"/>
      <c r="S239" s="24"/>
    </row>
    <row r="240" spans="1:19" s="47" customFormat="1" ht="21.75" customHeight="1" thickBot="1">
      <c r="A240" s="10"/>
      <c r="B240" s="87"/>
      <c r="C240" s="10"/>
      <c r="D240" s="10"/>
      <c r="E240" s="10"/>
      <c r="F240" s="10"/>
      <c r="G240" s="14" t="s">
        <v>22</v>
      </c>
      <c r="H240" s="10"/>
      <c r="I240" s="10"/>
      <c r="J240" s="10"/>
      <c r="K240" s="10"/>
      <c r="L240" s="10"/>
      <c r="M240" s="10"/>
      <c r="N240" s="10"/>
      <c r="O240" s="10"/>
      <c r="P240" s="90"/>
      <c r="Q240" s="57"/>
      <c r="R240" s="46"/>
      <c r="S240" s="46"/>
    </row>
    <row r="241" spans="1:19" s="47" customFormat="1" ht="21.75" customHeight="1" thickBot="1">
      <c r="A241" s="7" t="s">
        <v>86</v>
      </c>
      <c r="B241" s="8" t="s">
        <v>102</v>
      </c>
      <c r="C241" s="7">
        <v>50</v>
      </c>
      <c r="D241" s="8">
        <v>12.26</v>
      </c>
      <c r="E241" s="8">
        <v>4.69</v>
      </c>
      <c r="F241" s="8">
        <v>24.12</v>
      </c>
      <c r="G241" s="8">
        <v>228.8</v>
      </c>
      <c r="H241" s="8">
        <v>0.13</v>
      </c>
      <c r="I241" s="8">
        <v>2.69</v>
      </c>
      <c r="J241" s="8">
        <v>8.17</v>
      </c>
      <c r="K241" s="8"/>
      <c r="L241" s="8">
        <v>23.4</v>
      </c>
      <c r="M241" s="8">
        <v>77.8</v>
      </c>
      <c r="N241" s="66">
        <v>12.6</v>
      </c>
      <c r="O241" s="7">
        <v>5.08</v>
      </c>
      <c r="P241" s="90"/>
      <c r="Q241" s="13"/>
      <c r="R241" s="46"/>
      <c r="S241" s="46"/>
    </row>
    <row r="242" spans="1:21" s="47" customFormat="1" ht="27.75" customHeight="1" thickBot="1">
      <c r="A242" s="25" t="s">
        <v>104</v>
      </c>
      <c r="B242" s="5" t="s">
        <v>103</v>
      </c>
      <c r="C242" s="5">
        <v>100</v>
      </c>
      <c r="D242" s="8">
        <v>0.43</v>
      </c>
      <c r="E242" s="8">
        <v>0.72</v>
      </c>
      <c r="F242" s="8">
        <v>2.78</v>
      </c>
      <c r="G242" s="8">
        <v>19.41</v>
      </c>
      <c r="H242" s="8">
        <v>0.007</v>
      </c>
      <c r="I242" s="8">
        <v>0.8</v>
      </c>
      <c r="J242" s="8">
        <v>0.006</v>
      </c>
      <c r="K242" s="8">
        <v>0.081</v>
      </c>
      <c r="L242" s="8">
        <v>2.94</v>
      </c>
      <c r="M242" s="8">
        <v>8.04</v>
      </c>
      <c r="N242" s="66">
        <v>4.14</v>
      </c>
      <c r="O242" s="77">
        <v>0.17</v>
      </c>
      <c r="P242" s="90">
        <f>G247/P252*100</f>
        <v>24.7168905950096</v>
      </c>
      <c r="Q242" s="53"/>
      <c r="R242" s="46"/>
      <c r="S242" s="46"/>
      <c r="T242" s="46"/>
      <c r="U242" s="46"/>
    </row>
    <row r="243" spans="1:21" s="47" customFormat="1" ht="21" thickBot="1">
      <c r="A243" s="7" t="s">
        <v>51</v>
      </c>
      <c r="B243" s="8" t="s">
        <v>50</v>
      </c>
      <c r="C243" s="8">
        <v>30</v>
      </c>
      <c r="D243" s="8">
        <v>0.43</v>
      </c>
      <c r="E243" s="8">
        <v>0.72</v>
      </c>
      <c r="F243" s="8">
        <v>2.78</v>
      </c>
      <c r="G243" s="8">
        <v>19.41</v>
      </c>
      <c r="H243" s="8">
        <v>0.007</v>
      </c>
      <c r="I243" s="8">
        <v>0.8</v>
      </c>
      <c r="J243" s="8">
        <v>0.006</v>
      </c>
      <c r="K243" s="8">
        <v>0.081</v>
      </c>
      <c r="L243" s="82">
        <v>2.94</v>
      </c>
      <c r="M243" s="82">
        <v>8.04</v>
      </c>
      <c r="N243" s="7">
        <v>4.14</v>
      </c>
      <c r="O243" s="8">
        <v>0.17</v>
      </c>
      <c r="P243" s="89"/>
      <c r="Q243" s="53"/>
      <c r="R243" s="46"/>
      <c r="S243" s="46"/>
      <c r="T243" s="46"/>
      <c r="U243" s="46"/>
    </row>
    <row r="244" spans="1:21" s="47" customFormat="1" ht="21" thickBot="1">
      <c r="A244" s="49" t="s">
        <v>56</v>
      </c>
      <c r="B244" s="50" t="s">
        <v>46</v>
      </c>
      <c r="C244" s="50">
        <v>10</v>
      </c>
      <c r="D244" s="50">
        <v>0.08</v>
      </c>
      <c r="E244" s="50">
        <v>7.25</v>
      </c>
      <c r="F244" s="50">
        <v>0.13</v>
      </c>
      <c r="G244" s="50">
        <v>66</v>
      </c>
      <c r="H244" s="50"/>
      <c r="I244" s="50"/>
      <c r="J244" s="50">
        <v>40</v>
      </c>
      <c r="K244" s="50"/>
      <c r="L244" s="50">
        <v>2.4</v>
      </c>
      <c r="M244" s="50">
        <v>3</v>
      </c>
      <c r="N244" s="50"/>
      <c r="O244" s="50">
        <v>0.02</v>
      </c>
      <c r="P244" s="90"/>
      <c r="Q244" s="53"/>
      <c r="R244" s="46"/>
      <c r="S244" s="46"/>
      <c r="T244" s="46"/>
      <c r="U244" s="46"/>
    </row>
    <row r="245" spans="1:21" s="47" customFormat="1" ht="21" thickBot="1">
      <c r="A245" s="7" t="s">
        <v>54</v>
      </c>
      <c r="B245" s="8" t="s">
        <v>27</v>
      </c>
      <c r="C245" s="8">
        <v>200</v>
      </c>
      <c r="D245" s="8">
        <v>0.1</v>
      </c>
      <c r="E245" s="8"/>
      <c r="F245" s="8">
        <v>15.2</v>
      </c>
      <c r="G245" s="8">
        <v>61</v>
      </c>
      <c r="H245" s="8" t="s">
        <v>28</v>
      </c>
      <c r="I245" s="8">
        <v>2.8</v>
      </c>
      <c r="J245" s="8"/>
      <c r="K245" s="8" t="s">
        <v>28</v>
      </c>
      <c r="L245" s="8">
        <v>14.2</v>
      </c>
      <c r="M245" s="8">
        <v>4</v>
      </c>
      <c r="N245" s="66">
        <v>2</v>
      </c>
      <c r="O245" s="81">
        <v>0.4</v>
      </c>
      <c r="P245" s="88" t="s">
        <v>47</v>
      </c>
      <c r="Q245" s="53"/>
      <c r="R245" s="46"/>
      <c r="S245" s="46"/>
      <c r="T245" s="46"/>
      <c r="U245" s="46"/>
    </row>
    <row r="246" spans="1:21" s="47" customFormat="1" ht="21" thickBot="1">
      <c r="A246" s="7"/>
      <c r="B246" s="8" t="s">
        <v>43</v>
      </c>
      <c r="C246" s="8">
        <v>25</v>
      </c>
      <c r="D246" s="8">
        <v>1.68</v>
      </c>
      <c r="E246" s="8">
        <v>1.32</v>
      </c>
      <c r="F246" s="8">
        <v>14.82</v>
      </c>
      <c r="G246" s="8">
        <v>68.97</v>
      </c>
      <c r="H246" s="8">
        <v>0.035</v>
      </c>
      <c r="I246" s="8"/>
      <c r="J246" s="8"/>
      <c r="K246" s="8"/>
      <c r="L246" s="8">
        <v>6.9</v>
      </c>
      <c r="M246" s="8">
        <v>31.8</v>
      </c>
      <c r="N246" s="66">
        <v>7.5</v>
      </c>
      <c r="O246" s="81">
        <v>0.93</v>
      </c>
      <c r="P246" s="88">
        <f>D247/D247</f>
        <v>1</v>
      </c>
      <c r="Q246" s="53"/>
      <c r="R246" s="46"/>
      <c r="S246" s="46"/>
      <c r="T246" s="46"/>
      <c r="U246" s="46"/>
    </row>
    <row r="247" spans="1:17" ht="20.25" thickBot="1">
      <c r="A247" s="7"/>
      <c r="B247" s="29" t="s">
        <v>24</v>
      </c>
      <c r="C247" s="29">
        <f>SUM(C241:C246)</f>
        <v>415</v>
      </c>
      <c r="D247" s="29">
        <f aca="true" t="shared" si="10" ref="D247:O247">SUM(D241:D246)</f>
        <v>14.979999999999999</v>
      </c>
      <c r="E247" s="29">
        <f t="shared" si="10"/>
        <v>14.7</v>
      </c>
      <c r="F247" s="29">
        <f t="shared" si="10"/>
        <v>59.830000000000005</v>
      </c>
      <c r="G247" s="29">
        <f t="shared" si="10"/>
        <v>463.59000000000003</v>
      </c>
      <c r="H247" s="29">
        <f t="shared" si="10"/>
        <v>0.17900000000000002</v>
      </c>
      <c r="I247" s="29">
        <f t="shared" si="10"/>
        <v>7.09</v>
      </c>
      <c r="J247" s="29">
        <f t="shared" si="10"/>
        <v>48.182</v>
      </c>
      <c r="K247" s="29">
        <f t="shared" si="10"/>
        <v>0.162</v>
      </c>
      <c r="L247" s="29">
        <f t="shared" si="10"/>
        <v>52.779999999999994</v>
      </c>
      <c r="M247" s="29">
        <f t="shared" si="10"/>
        <v>132.68</v>
      </c>
      <c r="N247" s="29">
        <f t="shared" si="10"/>
        <v>30.38</v>
      </c>
      <c r="O247" s="29">
        <f t="shared" si="10"/>
        <v>6.77</v>
      </c>
      <c r="P247" s="88" t="s">
        <v>48</v>
      </c>
      <c r="Q247" s="10"/>
    </row>
    <row r="248" spans="1:19" s="26" customFormat="1" ht="20.25" customHeight="1">
      <c r="A248" s="10"/>
      <c r="B248" s="87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88">
        <f>E247/D247</f>
        <v>0.9813084112149533</v>
      </c>
      <c r="Q248" s="23"/>
      <c r="R248" s="24"/>
      <c r="S248" s="24"/>
    </row>
    <row r="249" spans="1:19" s="26" customFormat="1" ht="21.75" customHeight="1">
      <c r="A249" s="10"/>
      <c r="B249" s="87"/>
      <c r="C249" s="10"/>
      <c r="D249" s="10"/>
      <c r="E249" s="10"/>
      <c r="F249" s="10"/>
      <c r="G249" s="14" t="s">
        <v>25</v>
      </c>
      <c r="H249" s="10"/>
      <c r="I249" s="10"/>
      <c r="J249" s="10"/>
      <c r="K249" s="10"/>
      <c r="L249" s="10"/>
      <c r="M249" s="10"/>
      <c r="N249" s="10"/>
      <c r="O249" s="10"/>
      <c r="P249" s="89" t="s">
        <v>49</v>
      </c>
      <c r="Q249" s="23"/>
      <c r="R249" s="24"/>
      <c r="S249" s="24"/>
    </row>
    <row r="250" spans="1:19" s="26" customFormat="1" ht="21.75" customHeight="1" thickBot="1">
      <c r="A250" s="10"/>
      <c r="B250" s="87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90">
        <f>F247/D247</f>
        <v>3.9939919893190927</v>
      </c>
      <c r="Q250" s="23"/>
      <c r="R250" s="24"/>
      <c r="S250" s="24"/>
    </row>
    <row r="251" spans="1:19" s="26" customFormat="1" ht="21.75" customHeight="1" thickBot="1">
      <c r="A251" s="7" t="s">
        <v>86</v>
      </c>
      <c r="B251" s="8" t="s">
        <v>102</v>
      </c>
      <c r="C251" s="7">
        <v>50</v>
      </c>
      <c r="D251" s="8">
        <v>12.26</v>
      </c>
      <c r="E251" s="8">
        <v>4.69</v>
      </c>
      <c r="F251" s="8">
        <v>24.12</v>
      </c>
      <c r="G251" s="8">
        <v>228.8</v>
      </c>
      <c r="H251" s="8">
        <v>0.13</v>
      </c>
      <c r="I251" s="8">
        <v>2.69</v>
      </c>
      <c r="J251" s="8">
        <v>8.17</v>
      </c>
      <c r="K251" s="8"/>
      <c r="L251" s="8">
        <v>23.4</v>
      </c>
      <c r="M251" s="8">
        <v>77.8</v>
      </c>
      <c r="N251" s="66">
        <v>12.6</v>
      </c>
      <c r="O251" s="7">
        <v>5.08</v>
      </c>
      <c r="P251" s="90"/>
      <c r="Q251" s="31"/>
      <c r="R251" s="24"/>
      <c r="S251" s="24"/>
    </row>
    <row r="252" spans="1:17" ht="21.75" customHeight="1" thickBot="1">
      <c r="A252" s="25" t="s">
        <v>104</v>
      </c>
      <c r="B252" s="5" t="s">
        <v>103</v>
      </c>
      <c r="C252" s="5">
        <v>100</v>
      </c>
      <c r="D252" s="8">
        <v>0.43</v>
      </c>
      <c r="E252" s="8">
        <v>0.72</v>
      </c>
      <c r="F252" s="8">
        <v>2.78</v>
      </c>
      <c r="G252" s="8">
        <v>19.41</v>
      </c>
      <c r="H252" s="8">
        <v>0.007</v>
      </c>
      <c r="I252" s="8">
        <v>0.8</v>
      </c>
      <c r="J252" s="8">
        <v>0.006</v>
      </c>
      <c r="K252" s="8">
        <v>0.081</v>
      </c>
      <c r="L252" s="8">
        <v>2.94</v>
      </c>
      <c r="M252" s="8">
        <v>8.04</v>
      </c>
      <c r="N252" s="66">
        <v>4.14</v>
      </c>
      <c r="O252" s="77">
        <v>0.17</v>
      </c>
      <c r="P252" s="105">
        <f>G258*100/60</f>
        <v>1875.6000000000001</v>
      </c>
      <c r="Q252" s="10"/>
    </row>
    <row r="253" spans="1:17" ht="21.75" customHeight="1" thickBot="1">
      <c r="A253" s="25" t="s">
        <v>51</v>
      </c>
      <c r="B253" s="5" t="s">
        <v>50</v>
      </c>
      <c r="C253" s="5">
        <v>30</v>
      </c>
      <c r="D253" s="8">
        <v>0.43</v>
      </c>
      <c r="E253" s="8">
        <v>0.72</v>
      </c>
      <c r="F253" s="8">
        <v>2.78</v>
      </c>
      <c r="G253" s="8">
        <v>19.41</v>
      </c>
      <c r="H253" s="8">
        <v>0.007</v>
      </c>
      <c r="I253" s="8">
        <v>0.8</v>
      </c>
      <c r="J253" s="8">
        <v>0.006</v>
      </c>
      <c r="K253" s="8">
        <v>0.081</v>
      </c>
      <c r="L253" s="8">
        <v>2.94</v>
      </c>
      <c r="M253" s="8">
        <v>8.04</v>
      </c>
      <c r="N253" s="66">
        <v>4.14</v>
      </c>
      <c r="O253" s="77">
        <v>0.17</v>
      </c>
      <c r="P253" s="105">
        <f>G257/P252*100</f>
        <v>35.2831094049904</v>
      </c>
      <c r="Q253" s="10"/>
    </row>
    <row r="254" spans="1:17" ht="21.75" customHeight="1" thickBot="1">
      <c r="A254" s="7" t="s">
        <v>73</v>
      </c>
      <c r="B254" s="8" t="s">
        <v>79</v>
      </c>
      <c r="C254" s="8">
        <v>20</v>
      </c>
      <c r="D254" s="8">
        <v>1.4</v>
      </c>
      <c r="E254" s="8">
        <v>3.8</v>
      </c>
      <c r="F254" s="8">
        <v>3.7</v>
      </c>
      <c r="G254" s="8">
        <v>55</v>
      </c>
      <c r="H254" s="8">
        <v>0.02</v>
      </c>
      <c r="I254" s="8">
        <v>21.2</v>
      </c>
      <c r="J254" s="8">
        <v>0.03</v>
      </c>
      <c r="K254" s="8">
        <v>0.1</v>
      </c>
      <c r="L254" s="82">
        <v>37</v>
      </c>
      <c r="M254" s="82">
        <v>24</v>
      </c>
      <c r="N254" s="66">
        <v>13</v>
      </c>
      <c r="O254" s="7">
        <v>0.6</v>
      </c>
      <c r="P254" s="88"/>
      <c r="Q254" s="10"/>
    </row>
    <row r="255" spans="1:19" s="26" customFormat="1" ht="39" customHeight="1" thickBot="1">
      <c r="A255" s="25" t="s">
        <v>52</v>
      </c>
      <c r="B255" s="8" t="s">
        <v>40</v>
      </c>
      <c r="C255" s="5">
        <v>200</v>
      </c>
      <c r="D255" s="5">
        <v>1.4</v>
      </c>
      <c r="E255" s="5">
        <v>3.8</v>
      </c>
      <c r="F255" s="5">
        <v>18.7</v>
      </c>
      <c r="G255" s="5">
        <v>300</v>
      </c>
      <c r="H255" s="5">
        <v>0.02</v>
      </c>
      <c r="I255" s="5">
        <v>21.2</v>
      </c>
      <c r="J255" s="5">
        <v>0.03</v>
      </c>
      <c r="K255" s="5">
        <v>0.1</v>
      </c>
      <c r="L255" s="5">
        <v>37</v>
      </c>
      <c r="M255" s="5">
        <v>24</v>
      </c>
      <c r="N255" s="73">
        <v>13</v>
      </c>
      <c r="O255" s="81">
        <v>0.6</v>
      </c>
      <c r="P255" s="88"/>
      <c r="Q255" s="23"/>
      <c r="R255" s="24"/>
      <c r="S255" s="24"/>
    </row>
    <row r="256" spans="1:19" s="26" customFormat="1" ht="36.75" customHeight="1" thickBot="1">
      <c r="A256" s="7"/>
      <c r="B256" s="8" t="s">
        <v>23</v>
      </c>
      <c r="C256" s="8">
        <v>25</v>
      </c>
      <c r="D256" s="8">
        <v>1.65</v>
      </c>
      <c r="E256" s="8">
        <v>1.71</v>
      </c>
      <c r="F256" s="8">
        <v>7.51</v>
      </c>
      <c r="G256" s="8">
        <v>39.15</v>
      </c>
      <c r="H256" s="8">
        <v>0.075</v>
      </c>
      <c r="I256" s="8"/>
      <c r="J256" s="8">
        <v>0.45</v>
      </c>
      <c r="K256" s="8"/>
      <c r="L256" s="8">
        <v>7.87</v>
      </c>
      <c r="M256" s="8">
        <v>35.55</v>
      </c>
      <c r="N256" s="8">
        <v>10.57</v>
      </c>
      <c r="O256" s="8">
        <v>0.88</v>
      </c>
      <c r="P256" s="88" t="s">
        <v>47</v>
      </c>
      <c r="Q256" s="23"/>
      <c r="R256" s="24"/>
      <c r="S256" s="24"/>
    </row>
    <row r="257" spans="1:19" s="26" customFormat="1" ht="21.75" customHeight="1" thickBot="1">
      <c r="A257" s="7"/>
      <c r="B257" s="29" t="s">
        <v>24</v>
      </c>
      <c r="C257" s="29">
        <f>SUM(C251:C256)</f>
        <v>425</v>
      </c>
      <c r="D257" s="29">
        <f>SUM(D251:D256)</f>
        <v>17.57</v>
      </c>
      <c r="E257" s="29">
        <f>SUM(E251:E256)</f>
        <v>15.440000000000001</v>
      </c>
      <c r="F257" s="29">
        <f>SUM(F251:F256)</f>
        <v>59.589999999999996</v>
      </c>
      <c r="G257" s="29">
        <f>SUM(G251:G256)</f>
        <v>661.77</v>
      </c>
      <c r="H257" s="29">
        <f>SUM(H251:H256)</f>
        <v>0.259</v>
      </c>
      <c r="I257" s="29">
        <f>SUM(I251:I256)</f>
        <v>46.69</v>
      </c>
      <c r="J257" s="29">
        <f>SUM(J251:J256)</f>
        <v>8.691999999999998</v>
      </c>
      <c r="K257" s="29">
        <f>SUM(K251:K256)</f>
        <v>0.362</v>
      </c>
      <c r="L257" s="29">
        <f>SUM(L251:L256)</f>
        <v>111.15</v>
      </c>
      <c r="M257" s="29">
        <f>SUM(M251:M256)</f>
        <v>177.43</v>
      </c>
      <c r="N257" s="29">
        <f>SUM(N251:N256)</f>
        <v>57.449999999999996</v>
      </c>
      <c r="O257" s="114">
        <f>SUM(O251:O256)</f>
        <v>7.499999999999999</v>
      </c>
      <c r="P257" s="88">
        <f>D257/D257</f>
        <v>1</v>
      </c>
      <c r="Q257" s="23"/>
      <c r="R257" s="24"/>
      <c r="S257" s="24"/>
    </row>
    <row r="258" spans="1:17" ht="33.75" customHeight="1" thickBot="1">
      <c r="A258" s="49"/>
      <c r="B258" s="52" t="s">
        <v>26</v>
      </c>
      <c r="C258" s="52">
        <f>C247+C257</f>
        <v>840</v>
      </c>
      <c r="D258" s="52">
        <f>D247+D257</f>
        <v>32.55</v>
      </c>
      <c r="E258" s="52">
        <f>E247+E257</f>
        <v>30.14</v>
      </c>
      <c r="F258" s="52">
        <f>F247+F257</f>
        <v>119.42</v>
      </c>
      <c r="G258" s="52">
        <f>G247+G257</f>
        <v>1125.3600000000001</v>
      </c>
      <c r="H258" s="52">
        <f>H247+H257</f>
        <v>0.43800000000000006</v>
      </c>
      <c r="I258" s="52">
        <f>I247+I257</f>
        <v>53.78</v>
      </c>
      <c r="J258" s="52">
        <f>J247+J257</f>
        <v>56.874</v>
      </c>
      <c r="K258" s="52">
        <f>K247+K257</f>
        <v>0.524</v>
      </c>
      <c r="L258" s="52">
        <f>L247+L257</f>
        <v>163.93</v>
      </c>
      <c r="M258" s="52">
        <f>M247+M257</f>
        <v>310.11</v>
      </c>
      <c r="N258" s="52">
        <f>N247+N257</f>
        <v>87.83</v>
      </c>
      <c r="O258" s="52">
        <f>O247+O257</f>
        <v>14.27</v>
      </c>
      <c r="P258" s="88" t="s">
        <v>48</v>
      </c>
      <c r="Q258" s="60"/>
    </row>
    <row r="259" spans="1:19" s="26" customFormat="1" ht="21.75" customHeight="1">
      <c r="A259" s="44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88">
        <f>E257/D257</f>
        <v>0.8787706317586796</v>
      </c>
      <c r="Q259" s="60"/>
      <c r="R259" s="24"/>
      <c r="S259" s="24"/>
    </row>
    <row r="260" spans="1:19" s="26" customFormat="1" ht="21.75" customHeight="1">
      <c r="A260" s="44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89" t="s">
        <v>49</v>
      </c>
      <c r="Q260" s="23"/>
      <c r="R260" s="24"/>
      <c r="S260" s="24"/>
    </row>
    <row r="261" spans="1:21" ht="24" customHeight="1">
      <c r="A261" s="4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90">
        <f>F257/D257</f>
        <v>3.3915765509391003</v>
      </c>
      <c r="Q261" s="23"/>
      <c r="T261" s="2"/>
      <c r="U261" s="2"/>
    </row>
    <row r="262" spans="1:19" s="26" customFormat="1" ht="21.75" customHeight="1">
      <c r="A262" s="44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92"/>
      <c r="Q262" s="31"/>
      <c r="R262" s="24"/>
      <c r="S262" s="24"/>
    </row>
    <row r="263" spans="1:19" s="59" customFormat="1" ht="24" customHeight="1">
      <c r="A263" s="53"/>
      <c r="B263" s="86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88"/>
      <c r="Q263" s="57"/>
      <c r="R263" s="46"/>
      <c r="S263" s="58"/>
    </row>
    <row r="264" spans="1:21" s="47" customFormat="1" ht="24" customHeight="1">
      <c r="A264" s="53"/>
      <c r="B264" s="86"/>
      <c r="C264" s="53"/>
      <c r="D264" s="53"/>
      <c r="E264" s="53"/>
      <c r="F264" s="53"/>
      <c r="G264" s="55"/>
      <c r="H264" s="53"/>
      <c r="I264" s="53"/>
      <c r="J264" s="53"/>
      <c r="K264" s="53"/>
      <c r="L264" s="53"/>
      <c r="M264" s="53"/>
      <c r="N264" s="53"/>
      <c r="O264" s="53"/>
      <c r="P264" s="88"/>
      <c r="Q264" s="28"/>
      <c r="R264" s="46"/>
      <c r="S264" s="46"/>
      <c r="T264" s="46"/>
      <c r="U264" s="46"/>
    </row>
    <row r="265" spans="1:21" s="47" customFormat="1" ht="24" customHeight="1">
      <c r="A265" s="53"/>
      <c r="B265" s="86"/>
      <c r="C265" s="53"/>
      <c r="D265" s="53"/>
      <c r="E265" s="53"/>
      <c r="F265" s="53"/>
      <c r="G265" s="55"/>
      <c r="H265" s="53"/>
      <c r="I265" s="53"/>
      <c r="J265" s="53"/>
      <c r="K265" s="53"/>
      <c r="L265" s="53"/>
      <c r="M265" s="53"/>
      <c r="N265" s="53"/>
      <c r="O265" s="53"/>
      <c r="P265" s="88"/>
      <c r="Q265" s="28"/>
      <c r="R265" s="46"/>
      <c r="S265" s="46"/>
      <c r="T265" s="46"/>
      <c r="U265" s="46"/>
    </row>
    <row r="266" spans="1:19" s="47" customFormat="1" ht="19.5" customHeight="1">
      <c r="A266" s="53"/>
      <c r="B266" s="86"/>
      <c r="C266" s="53"/>
      <c r="D266" s="53"/>
      <c r="E266" s="53"/>
      <c r="F266" s="53"/>
      <c r="G266" s="55" t="s">
        <v>61</v>
      </c>
      <c r="H266" s="53"/>
      <c r="I266" s="53"/>
      <c r="J266" s="53"/>
      <c r="K266" s="53"/>
      <c r="L266" s="53"/>
      <c r="M266" s="53"/>
      <c r="N266" s="53"/>
      <c r="O266" s="53"/>
      <c r="P266" s="88"/>
      <c r="Q266" s="44"/>
      <c r="R266" s="46"/>
      <c r="S266" s="46"/>
    </row>
    <row r="267" spans="1:19" s="47" customFormat="1" ht="27" customHeight="1">
      <c r="A267" s="53"/>
      <c r="B267" s="86"/>
      <c r="C267" s="53"/>
      <c r="D267" s="53"/>
      <c r="E267" s="53"/>
      <c r="F267" s="53"/>
      <c r="G267" s="55"/>
      <c r="H267" s="53"/>
      <c r="I267" s="53"/>
      <c r="J267" s="53"/>
      <c r="K267" s="53"/>
      <c r="L267" s="53"/>
      <c r="M267" s="53"/>
      <c r="N267" s="53"/>
      <c r="O267" s="53"/>
      <c r="P267" s="89"/>
      <c r="Q267" s="44"/>
      <c r="R267" s="46"/>
      <c r="S267" s="46"/>
    </row>
    <row r="268" spans="1:19" s="47" customFormat="1" ht="42" customHeight="1" thickBot="1">
      <c r="A268" s="10"/>
      <c r="B268" s="87"/>
      <c r="C268" s="10"/>
      <c r="D268" s="10"/>
      <c r="E268" s="10"/>
      <c r="F268" s="10"/>
      <c r="G268" s="14" t="s">
        <v>22</v>
      </c>
      <c r="H268" s="10"/>
      <c r="I268" s="10"/>
      <c r="J268" s="10"/>
      <c r="K268" s="10"/>
      <c r="L268" s="10"/>
      <c r="M268" s="10"/>
      <c r="N268" s="10"/>
      <c r="O268" s="10"/>
      <c r="P268" s="90"/>
      <c r="Q268" s="57"/>
      <c r="R268" s="46"/>
      <c r="S268" s="46"/>
    </row>
    <row r="269" spans="1:19" s="47" customFormat="1" ht="21.75" customHeight="1" thickBot="1">
      <c r="A269" s="7" t="s">
        <v>94</v>
      </c>
      <c r="B269" s="8" t="s">
        <v>93</v>
      </c>
      <c r="C269" s="7">
        <v>60</v>
      </c>
      <c r="D269" s="8">
        <v>10.26</v>
      </c>
      <c r="E269" s="8">
        <v>9.69</v>
      </c>
      <c r="F269" s="8">
        <v>25.12</v>
      </c>
      <c r="G269" s="8">
        <v>228.8</v>
      </c>
      <c r="H269" s="8">
        <v>0.13</v>
      </c>
      <c r="I269" s="8">
        <v>2.69</v>
      </c>
      <c r="J269" s="8">
        <v>8.17</v>
      </c>
      <c r="K269" s="8"/>
      <c r="L269" s="8">
        <v>23.4</v>
      </c>
      <c r="M269" s="8">
        <v>77.8</v>
      </c>
      <c r="N269" s="66">
        <v>12.6</v>
      </c>
      <c r="O269" s="7">
        <v>5.08</v>
      </c>
      <c r="P269" s="89"/>
      <c r="Q269" s="13"/>
      <c r="R269" s="46"/>
      <c r="S269" s="46"/>
    </row>
    <row r="270" spans="1:19" s="47" customFormat="1" ht="21.75" customHeight="1" thickBot="1">
      <c r="A270" s="7" t="s">
        <v>101</v>
      </c>
      <c r="B270" s="8" t="s">
        <v>100</v>
      </c>
      <c r="C270" s="8">
        <v>100</v>
      </c>
      <c r="D270" s="8">
        <v>0.43</v>
      </c>
      <c r="E270" s="8">
        <v>0.72</v>
      </c>
      <c r="F270" s="8">
        <v>2.78</v>
      </c>
      <c r="G270" s="8">
        <v>19.41</v>
      </c>
      <c r="H270" s="8">
        <v>0.007</v>
      </c>
      <c r="I270" s="8">
        <v>0.8</v>
      </c>
      <c r="J270" s="8">
        <v>0.006</v>
      </c>
      <c r="K270" s="8">
        <v>0.081</v>
      </c>
      <c r="L270" s="8">
        <v>2.94</v>
      </c>
      <c r="M270" s="8">
        <v>8.04</v>
      </c>
      <c r="N270" s="66">
        <v>4.14</v>
      </c>
      <c r="O270" s="77">
        <v>0.17</v>
      </c>
      <c r="P270" s="90">
        <f>G304/P312*100</f>
        <v>25.05084116609882</v>
      </c>
      <c r="Q270" s="13"/>
      <c r="R270" s="46"/>
      <c r="S270" s="46"/>
    </row>
    <row r="271" spans="1:19" s="47" customFormat="1" ht="21.75" customHeight="1" thickBot="1">
      <c r="A271" s="7" t="s">
        <v>51</v>
      </c>
      <c r="B271" s="8" t="s">
        <v>50</v>
      </c>
      <c r="C271" s="8">
        <v>30</v>
      </c>
      <c r="D271" s="8">
        <v>0.43</v>
      </c>
      <c r="E271" s="8">
        <v>0.72</v>
      </c>
      <c r="F271" s="8">
        <v>2.78</v>
      </c>
      <c r="G271" s="8">
        <v>19.41</v>
      </c>
      <c r="H271" s="8">
        <v>0.007</v>
      </c>
      <c r="I271" s="8">
        <v>0.8</v>
      </c>
      <c r="J271" s="8">
        <v>0.006</v>
      </c>
      <c r="K271" s="8">
        <v>0.081</v>
      </c>
      <c r="L271" s="82">
        <v>2.94</v>
      </c>
      <c r="M271" s="82">
        <v>8.04</v>
      </c>
      <c r="N271" s="7">
        <v>4.14</v>
      </c>
      <c r="O271" s="8">
        <v>0.17</v>
      </c>
      <c r="P271" s="90">
        <f>G275/P281*100</f>
        <v>24.114051060983314</v>
      </c>
      <c r="Q271" s="13"/>
      <c r="R271" s="46"/>
      <c r="S271" s="46"/>
    </row>
    <row r="272" spans="1:19" s="47" customFormat="1" ht="27.75" customHeight="1" thickBot="1">
      <c r="A272" s="7" t="s">
        <v>45</v>
      </c>
      <c r="B272" s="32" t="s">
        <v>29</v>
      </c>
      <c r="C272" s="115">
        <v>10</v>
      </c>
      <c r="D272" s="5">
        <v>2.31</v>
      </c>
      <c r="E272" s="5">
        <v>2.95</v>
      </c>
      <c r="F272" s="5"/>
      <c r="G272" s="5">
        <v>36</v>
      </c>
      <c r="H272" s="5">
        <v>0.003</v>
      </c>
      <c r="I272" s="5">
        <v>0.07</v>
      </c>
      <c r="J272" s="5">
        <v>26</v>
      </c>
      <c r="K272" s="5"/>
      <c r="L272" s="5">
        <v>88</v>
      </c>
      <c r="M272" s="5">
        <v>150.33</v>
      </c>
      <c r="N272" s="73">
        <v>3.5</v>
      </c>
      <c r="O272" s="78">
        <v>0.01</v>
      </c>
      <c r="P272" s="89"/>
      <c r="Q272" s="53"/>
      <c r="R272" s="46"/>
      <c r="S272" s="46"/>
    </row>
    <row r="273" spans="1:19" s="47" customFormat="1" ht="27.75" customHeight="1" thickBot="1">
      <c r="A273" s="7" t="s">
        <v>58</v>
      </c>
      <c r="B273" s="8" t="s">
        <v>53</v>
      </c>
      <c r="C273" s="8">
        <v>200</v>
      </c>
      <c r="D273" s="8">
        <v>0.1</v>
      </c>
      <c r="E273" s="8"/>
      <c r="F273" s="8">
        <v>15</v>
      </c>
      <c r="G273" s="8">
        <v>60</v>
      </c>
      <c r="H273" s="8"/>
      <c r="I273" s="8"/>
      <c r="J273" s="8"/>
      <c r="K273" s="8"/>
      <c r="L273" s="8">
        <v>11</v>
      </c>
      <c r="M273" s="8">
        <v>3</v>
      </c>
      <c r="N273" s="66">
        <v>1</v>
      </c>
      <c r="O273" s="77">
        <v>0.3</v>
      </c>
      <c r="P273" s="90"/>
      <c r="Q273" s="53"/>
      <c r="R273" s="46"/>
      <c r="S273" s="46"/>
    </row>
    <row r="274" spans="1:19" s="26" customFormat="1" ht="31.5" customHeight="1" thickBot="1">
      <c r="A274" s="7"/>
      <c r="B274" s="8" t="s">
        <v>43</v>
      </c>
      <c r="C274" s="8">
        <v>25</v>
      </c>
      <c r="D274" s="8">
        <v>1.68</v>
      </c>
      <c r="E274" s="8">
        <v>1.32</v>
      </c>
      <c r="F274" s="8">
        <v>14.82</v>
      </c>
      <c r="G274" s="8">
        <v>68.97</v>
      </c>
      <c r="H274" s="8">
        <v>0.035</v>
      </c>
      <c r="I274" s="8"/>
      <c r="J274" s="8"/>
      <c r="K274" s="8"/>
      <c r="L274" s="8">
        <v>6.9</v>
      </c>
      <c r="M274" s="8">
        <v>31.8</v>
      </c>
      <c r="N274" s="66">
        <v>7.5</v>
      </c>
      <c r="O274" s="81">
        <v>0.93</v>
      </c>
      <c r="P274" s="88" t="s">
        <v>47</v>
      </c>
      <c r="Q274" s="23"/>
      <c r="R274" s="24"/>
      <c r="S274" s="24"/>
    </row>
    <row r="275" spans="1:19" s="26" customFormat="1" ht="36" customHeight="1" thickBot="1">
      <c r="A275" s="7"/>
      <c r="B275" s="29" t="s">
        <v>24</v>
      </c>
      <c r="C275" s="29">
        <f>SUM(C269:C274)</f>
        <v>425</v>
      </c>
      <c r="D275" s="29">
        <f aca="true" t="shared" si="11" ref="D275:O275">SUM(D269:D274)</f>
        <v>15.209999999999999</v>
      </c>
      <c r="E275" s="29">
        <f t="shared" si="11"/>
        <v>15.400000000000002</v>
      </c>
      <c r="F275" s="29">
        <f t="shared" si="11"/>
        <v>60.50000000000001</v>
      </c>
      <c r="G275" s="29">
        <f t="shared" si="11"/>
        <v>432.59000000000003</v>
      </c>
      <c r="H275" s="29">
        <f t="shared" si="11"/>
        <v>0.18200000000000002</v>
      </c>
      <c r="I275" s="29">
        <f t="shared" si="11"/>
        <v>4.36</v>
      </c>
      <c r="J275" s="29">
        <f t="shared" si="11"/>
        <v>34.182</v>
      </c>
      <c r="K275" s="29">
        <f t="shared" si="11"/>
        <v>0.162</v>
      </c>
      <c r="L275" s="29">
        <f t="shared" si="11"/>
        <v>135.18</v>
      </c>
      <c r="M275" s="29">
        <f t="shared" si="11"/>
        <v>279.01</v>
      </c>
      <c r="N275" s="29">
        <f t="shared" si="11"/>
        <v>32.879999999999995</v>
      </c>
      <c r="O275" s="29">
        <f t="shared" si="11"/>
        <v>6.659999999999999</v>
      </c>
      <c r="P275" s="88">
        <f>D275/D275</f>
        <v>1</v>
      </c>
      <c r="Q275" s="23"/>
      <c r="R275" s="24"/>
      <c r="S275" s="24"/>
    </row>
    <row r="276" spans="1:19" s="26" customFormat="1" ht="33" customHeight="1">
      <c r="A276" s="10"/>
      <c r="B276" s="87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88" t="s">
        <v>48</v>
      </c>
      <c r="Q276" s="23"/>
      <c r="R276" s="24"/>
      <c r="S276" s="24"/>
    </row>
    <row r="277" spans="1:19" s="26" customFormat="1" ht="21.75" customHeight="1">
      <c r="A277" s="10"/>
      <c r="B277" s="87"/>
      <c r="C277" s="10"/>
      <c r="D277" s="10"/>
      <c r="E277" s="10"/>
      <c r="F277" s="10"/>
      <c r="G277" s="14" t="s">
        <v>25</v>
      </c>
      <c r="H277" s="10"/>
      <c r="I277" s="10"/>
      <c r="J277" s="10"/>
      <c r="K277" s="10"/>
      <c r="L277" s="10"/>
      <c r="M277" s="10"/>
      <c r="N277" s="10"/>
      <c r="O277" s="10"/>
      <c r="P277" s="88">
        <f>E275/D275</f>
        <v>1.0124917817225512</v>
      </c>
      <c r="Q277" s="23"/>
      <c r="R277" s="24"/>
      <c r="S277" s="24"/>
    </row>
    <row r="278" spans="1:19" s="26" customFormat="1" ht="21.75" customHeight="1" thickBot="1">
      <c r="A278" s="10"/>
      <c r="B278" s="87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89" t="s">
        <v>49</v>
      </c>
      <c r="Q278" s="31"/>
      <c r="R278" s="24"/>
      <c r="S278" s="24"/>
    </row>
    <row r="279" spans="1:17" ht="21.75" customHeight="1" thickBot="1">
      <c r="A279" s="7" t="s">
        <v>94</v>
      </c>
      <c r="B279" s="8" t="s">
        <v>93</v>
      </c>
      <c r="C279" s="7">
        <v>60</v>
      </c>
      <c r="D279" s="8">
        <v>10.26</v>
      </c>
      <c r="E279" s="8">
        <v>9.69</v>
      </c>
      <c r="F279" s="8">
        <v>25.12</v>
      </c>
      <c r="G279" s="8">
        <v>228.8</v>
      </c>
      <c r="H279" s="8">
        <v>0.13</v>
      </c>
      <c r="I279" s="8">
        <v>2.69</v>
      </c>
      <c r="J279" s="8">
        <v>8.17</v>
      </c>
      <c r="K279" s="8"/>
      <c r="L279" s="8">
        <v>23.4</v>
      </c>
      <c r="M279" s="8">
        <v>77.8</v>
      </c>
      <c r="N279" s="66">
        <v>12.6</v>
      </c>
      <c r="O279" s="7">
        <v>5.08</v>
      </c>
      <c r="P279" s="90">
        <f>F275/D275</f>
        <v>3.9776462853385937</v>
      </c>
      <c r="Q279" s="10"/>
    </row>
    <row r="280" spans="1:17" ht="21.75" customHeight="1" thickBot="1">
      <c r="A280" s="7" t="s">
        <v>101</v>
      </c>
      <c r="B280" s="8" t="s">
        <v>100</v>
      </c>
      <c r="C280" s="8">
        <v>100</v>
      </c>
      <c r="D280" s="8">
        <v>0.43</v>
      </c>
      <c r="E280" s="8">
        <v>0.72</v>
      </c>
      <c r="F280" s="8">
        <v>2.78</v>
      </c>
      <c r="G280" s="8">
        <v>19.41</v>
      </c>
      <c r="H280" s="8">
        <v>0.007</v>
      </c>
      <c r="I280" s="8">
        <v>0.8</v>
      </c>
      <c r="J280" s="8">
        <v>0.006</v>
      </c>
      <c r="K280" s="8">
        <v>0.081</v>
      </c>
      <c r="L280" s="8">
        <v>2.94</v>
      </c>
      <c r="M280" s="8">
        <v>8.04</v>
      </c>
      <c r="N280" s="66">
        <v>4.14</v>
      </c>
      <c r="O280" s="77">
        <v>0.17</v>
      </c>
      <c r="P280" s="90"/>
      <c r="Q280" s="10"/>
    </row>
    <row r="281" spans="1:17" ht="21.75" customHeight="1" thickBot="1">
      <c r="A281" s="25" t="s">
        <v>51</v>
      </c>
      <c r="B281" s="5" t="s">
        <v>50</v>
      </c>
      <c r="C281" s="5">
        <v>30</v>
      </c>
      <c r="D281" s="8">
        <v>0.43</v>
      </c>
      <c r="E281" s="8">
        <v>0.72</v>
      </c>
      <c r="F281" s="8">
        <v>2.78</v>
      </c>
      <c r="G281" s="8">
        <v>19.41</v>
      </c>
      <c r="H281" s="8">
        <v>0.007</v>
      </c>
      <c r="I281" s="8">
        <v>0.8</v>
      </c>
      <c r="J281" s="8">
        <v>0.006</v>
      </c>
      <c r="K281" s="8">
        <v>0.081</v>
      </c>
      <c r="L281" s="8">
        <v>2.94</v>
      </c>
      <c r="M281" s="8">
        <v>8.04</v>
      </c>
      <c r="N281" s="66">
        <v>4.14</v>
      </c>
      <c r="O281" s="77">
        <v>0.17</v>
      </c>
      <c r="P281" s="105">
        <f>G286*100/60</f>
        <v>1793.9333333333336</v>
      </c>
      <c r="Q281" s="10"/>
    </row>
    <row r="282" spans="1:19" s="26" customFormat="1" ht="33" customHeight="1" thickBot="1">
      <c r="A282" s="7" t="s">
        <v>73</v>
      </c>
      <c r="B282" s="7" t="s">
        <v>74</v>
      </c>
      <c r="C282" s="8">
        <v>20</v>
      </c>
      <c r="D282" s="8">
        <v>1.4</v>
      </c>
      <c r="E282" s="8">
        <v>3.8</v>
      </c>
      <c r="F282" s="8">
        <v>3.7</v>
      </c>
      <c r="G282" s="8">
        <v>55</v>
      </c>
      <c r="H282" s="8">
        <v>0.02</v>
      </c>
      <c r="I282" s="8">
        <v>21.2</v>
      </c>
      <c r="J282" s="8">
        <v>0.03</v>
      </c>
      <c r="K282" s="8">
        <v>0.1</v>
      </c>
      <c r="L282" s="82">
        <v>37</v>
      </c>
      <c r="M282" s="82">
        <v>24</v>
      </c>
      <c r="N282" s="66">
        <v>13</v>
      </c>
      <c r="O282" s="7">
        <v>0.6</v>
      </c>
      <c r="P282" s="105">
        <f>G285/P281*100</f>
        <v>35.88594893901668</v>
      </c>
      <c r="Q282" s="23"/>
      <c r="R282" s="24"/>
      <c r="S282" s="24"/>
    </row>
    <row r="283" spans="1:19" s="26" customFormat="1" ht="48" customHeight="1" thickBot="1">
      <c r="A283" s="7" t="s">
        <v>111</v>
      </c>
      <c r="B283" s="8" t="s">
        <v>112</v>
      </c>
      <c r="C283" s="8">
        <v>200</v>
      </c>
      <c r="D283" s="8">
        <v>1.4</v>
      </c>
      <c r="E283" s="8">
        <v>0</v>
      </c>
      <c r="F283" s="8">
        <v>30</v>
      </c>
      <c r="G283" s="8">
        <v>282</v>
      </c>
      <c r="H283" s="8">
        <v>0</v>
      </c>
      <c r="I283" s="8">
        <v>0</v>
      </c>
      <c r="J283" s="8">
        <v>0</v>
      </c>
      <c r="K283" s="8">
        <v>0</v>
      </c>
      <c r="L283" s="8">
        <v>1</v>
      </c>
      <c r="M283" s="8">
        <v>0</v>
      </c>
      <c r="N283" s="8">
        <v>0</v>
      </c>
      <c r="O283" s="8">
        <v>0.1</v>
      </c>
      <c r="P283" s="88"/>
      <c r="Q283" s="23"/>
      <c r="R283" s="24"/>
      <c r="S283" s="24"/>
    </row>
    <row r="284" spans="1:19" s="26" customFormat="1" ht="39" customHeight="1" thickBot="1">
      <c r="A284" s="7"/>
      <c r="B284" s="8" t="s">
        <v>23</v>
      </c>
      <c r="C284" s="8">
        <v>25</v>
      </c>
      <c r="D284" s="8">
        <v>1.65</v>
      </c>
      <c r="E284" s="8">
        <v>1.71</v>
      </c>
      <c r="F284" s="8">
        <v>7.51</v>
      </c>
      <c r="G284" s="8">
        <v>39.15</v>
      </c>
      <c r="H284" s="8">
        <v>0.075</v>
      </c>
      <c r="I284" s="8"/>
      <c r="J284" s="8">
        <v>0.45</v>
      </c>
      <c r="K284" s="8"/>
      <c r="L284" s="8">
        <v>7.87</v>
      </c>
      <c r="M284" s="8">
        <v>35.55</v>
      </c>
      <c r="N284" s="8">
        <v>10.57</v>
      </c>
      <c r="O284" s="8">
        <v>0.88</v>
      </c>
      <c r="P284" s="88"/>
      <c r="Q284" s="23"/>
      <c r="R284" s="24"/>
      <c r="S284" s="24"/>
    </row>
    <row r="285" spans="1:19" s="26" customFormat="1" ht="37.5" customHeight="1" thickBot="1">
      <c r="A285" s="7"/>
      <c r="B285" s="29" t="s">
        <v>24</v>
      </c>
      <c r="C285" s="29">
        <f>SUM(C279:C284)</f>
        <v>435</v>
      </c>
      <c r="D285" s="29">
        <f>SUM(D279:D284)</f>
        <v>15.57</v>
      </c>
      <c r="E285" s="29">
        <f>SUM(E279:E284)</f>
        <v>16.64</v>
      </c>
      <c r="F285" s="29">
        <f>SUM(F279:F284)</f>
        <v>71.89</v>
      </c>
      <c r="G285" s="29">
        <f>SUM(G279:G284)</f>
        <v>643.77</v>
      </c>
      <c r="H285" s="29">
        <f>SUM(H279:H284)</f>
        <v>0.239</v>
      </c>
      <c r="I285" s="29">
        <f>SUM(I279:I284)</f>
        <v>25.49</v>
      </c>
      <c r="J285" s="29">
        <f>SUM(J279:J284)</f>
        <v>8.661999999999999</v>
      </c>
      <c r="K285" s="29">
        <f>SUM(K279:K284)</f>
        <v>0.262</v>
      </c>
      <c r="L285" s="29">
        <f>SUM(L279:L284)</f>
        <v>75.15</v>
      </c>
      <c r="M285" s="29">
        <f>SUM(M279:M284)</f>
        <v>153.43</v>
      </c>
      <c r="N285" s="29">
        <f>SUM(N279:N284)</f>
        <v>44.449999999999996</v>
      </c>
      <c r="O285" s="114">
        <f>SUM(O279:O284)</f>
        <v>6.999999999999999</v>
      </c>
      <c r="P285" s="88" t="s">
        <v>47</v>
      </c>
      <c r="Q285" s="23"/>
      <c r="R285" s="24"/>
      <c r="S285" s="24"/>
    </row>
    <row r="286" spans="1:19" s="26" customFormat="1" ht="39.75" customHeight="1" thickBot="1">
      <c r="A286" s="49"/>
      <c r="B286" s="52" t="s">
        <v>26</v>
      </c>
      <c r="C286" s="52">
        <f>C275+C285</f>
        <v>860</v>
      </c>
      <c r="D286" s="52">
        <f>D275+D285</f>
        <v>30.78</v>
      </c>
      <c r="E286" s="52">
        <f>E275+E285</f>
        <v>32.040000000000006</v>
      </c>
      <c r="F286" s="52">
        <f>F275+F285</f>
        <v>132.39000000000001</v>
      </c>
      <c r="G286" s="52">
        <f>G275+G285</f>
        <v>1076.3600000000001</v>
      </c>
      <c r="H286" s="52">
        <f>H275+H285</f>
        <v>0.42100000000000004</v>
      </c>
      <c r="I286" s="52">
        <f>I275+I285</f>
        <v>29.849999999999998</v>
      </c>
      <c r="J286" s="52">
        <f>J275+J285</f>
        <v>42.844</v>
      </c>
      <c r="K286" s="52">
        <f>K275+K285</f>
        <v>0.42400000000000004</v>
      </c>
      <c r="L286" s="52">
        <f>L275+L285</f>
        <v>210.33</v>
      </c>
      <c r="M286" s="52">
        <f>M275+M285</f>
        <v>432.44</v>
      </c>
      <c r="N286" s="52">
        <f>N275+N285</f>
        <v>77.32999999999998</v>
      </c>
      <c r="O286" s="52">
        <f>O275+O285</f>
        <v>13.659999999999998</v>
      </c>
      <c r="P286" s="88">
        <f>D285/D285</f>
        <v>1</v>
      </c>
      <c r="Q286" s="23"/>
      <c r="R286" s="24"/>
      <c r="S286" s="24"/>
    </row>
    <row r="287" spans="1:21" ht="26.25" customHeight="1">
      <c r="A287" s="4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88" t="s">
        <v>48</v>
      </c>
      <c r="Q287" s="23"/>
      <c r="T287" s="2"/>
      <c r="U287" s="2"/>
    </row>
    <row r="288" spans="1:21" ht="19.5" customHeight="1">
      <c r="A288" s="44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88">
        <f>E285/D285</f>
        <v>1.0687219010918434</v>
      </c>
      <c r="Q288" s="23"/>
      <c r="T288" s="2"/>
      <c r="U288" s="2"/>
    </row>
    <row r="289" spans="1:19" s="26" customFormat="1" ht="36.75" customHeight="1">
      <c r="A289" s="44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89" t="s">
        <v>49</v>
      </c>
      <c r="Q289" s="31"/>
      <c r="R289" s="24"/>
      <c r="S289" s="24"/>
    </row>
    <row r="290" spans="1:19" s="26" customFormat="1" ht="39.75" customHeight="1">
      <c r="A290" s="44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90">
        <f>F285/D285</f>
        <v>4.617212588310855</v>
      </c>
      <c r="Q290" s="6"/>
      <c r="R290" s="24"/>
      <c r="S290" s="24"/>
    </row>
    <row r="291" spans="1:17" s="46" customFormat="1" ht="27.75" customHeight="1">
      <c r="A291" s="4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92"/>
      <c r="Q291" s="13"/>
    </row>
    <row r="292" spans="1:19" s="47" customFormat="1" ht="21.75" customHeight="1">
      <c r="A292" s="44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88"/>
      <c r="Q292" s="57"/>
      <c r="R292" s="46"/>
      <c r="S292" s="46"/>
    </row>
    <row r="293" spans="1:19" s="47" customFormat="1" ht="21.75" customHeight="1">
      <c r="A293" s="4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88"/>
      <c r="Q293" s="13"/>
      <c r="R293" s="46"/>
      <c r="S293" s="46"/>
    </row>
    <row r="294" spans="1:21" s="47" customFormat="1" ht="20.25">
      <c r="A294" s="4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88"/>
      <c r="Q294" s="13"/>
      <c r="R294" s="46"/>
      <c r="S294" s="46"/>
      <c r="T294" s="46"/>
      <c r="U294" s="46"/>
    </row>
    <row r="295" spans="1:21" s="47" customFormat="1" ht="20.25">
      <c r="A295" s="44"/>
      <c r="B295" s="13"/>
      <c r="C295" s="13"/>
      <c r="D295" s="13"/>
      <c r="E295" s="13"/>
      <c r="F295" s="13"/>
      <c r="G295" s="55" t="s">
        <v>62</v>
      </c>
      <c r="H295" s="13"/>
      <c r="I295" s="13"/>
      <c r="J295" s="13"/>
      <c r="K295" s="13"/>
      <c r="L295" s="13"/>
      <c r="M295" s="13"/>
      <c r="N295" s="13"/>
      <c r="O295" s="13"/>
      <c r="P295" s="88"/>
      <c r="Q295" s="44"/>
      <c r="R295" s="46"/>
      <c r="S295" s="46"/>
      <c r="T295" s="46"/>
      <c r="U295" s="46"/>
    </row>
    <row r="296" spans="1:17" s="46" customFormat="1" ht="20.25">
      <c r="A296" s="44"/>
      <c r="B296" s="13"/>
      <c r="C296" s="13"/>
      <c r="D296" s="13"/>
      <c r="E296" s="13"/>
      <c r="F296" s="13"/>
      <c r="G296" s="14" t="s">
        <v>22</v>
      </c>
      <c r="H296" s="13"/>
      <c r="I296" s="13"/>
      <c r="J296" s="13"/>
      <c r="K296" s="13"/>
      <c r="L296" s="13"/>
      <c r="M296" s="13"/>
      <c r="N296" s="13"/>
      <c r="O296" s="13"/>
      <c r="P296" s="88"/>
      <c r="Q296" s="57"/>
    </row>
    <row r="297" spans="1:17" s="46" customFormat="1" ht="20.25">
      <c r="A297" s="53"/>
      <c r="B297" s="86"/>
      <c r="C297" s="53"/>
      <c r="D297" s="53"/>
      <c r="E297" s="53"/>
      <c r="F297" s="53"/>
      <c r="G297" s="55"/>
      <c r="H297" s="53"/>
      <c r="I297" s="53"/>
      <c r="J297" s="53"/>
      <c r="K297" s="53"/>
      <c r="L297" s="53"/>
      <c r="M297" s="53"/>
      <c r="N297" s="53"/>
      <c r="O297" s="53"/>
      <c r="P297" s="88"/>
      <c r="Q297" s="13"/>
    </row>
    <row r="298" spans="1:21" s="47" customFormat="1" ht="21" thickBot="1">
      <c r="A298" s="53"/>
      <c r="B298" s="86"/>
      <c r="C298" s="53"/>
      <c r="D298" s="53"/>
      <c r="E298" s="53"/>
      <c r="F298" s="53"/>
      <c r="G298" s="14"/>
      <c r="H298" s="53"/>
      <c r="I298" s="53"/>
      <c r="J298" s="53"/>
      <c r="K298" s="53"/>
      <c r="L298" s="53"/>
      <c r="M298" s="53"/>
      <c r="N298" s="53"/>
      <c r="O298" s="53"/>
      <c r="P298" s="88"/>
      <c r="R298" s="46"/>
      <c r="S298" s="46"/>
      <c r="T298" s="46"/>
      <c r="U298" s="46"/>
    </row>
    <row r="299" spans="1:21" s="47" customFormat="1" ht="21" thickBot="1">
      <c r="A299" s="7" t="s">
        <v>96</v>
      </c>
      <c r="B299" s="8" t="s">
        <v>108</v>
      </c>
      <c r="C299" s="8">
        <v>80</v>
      </c>
      <c r="D299" s="7">
        <v>3.3</v>
      </c>
      <c r="E299" s="7">
        <v>1.12</v>
      </c>
      <c r="F299" s="7">
        <v>21.56</v>
      </c>
      <c r="G299" s="7">
        <v>251.4</v>
      </c>
      <c r="H299" s="7">
        <v>0.08</v>
      </c>
      <c r="I299" s="27">
        <v>0.68</v>
      </c>
      <c r="J299" s="7">
        <v>0.03</v>
      </c>
      <c r="K299" s="7">
        <v>0.3</v>
      </c>
      <c r="L299" s="66">
        <v>29.64</v>
      </c>
      <c r="M299" s="7">
        <v>75.24</v>
      </c>
      <c r="N299" s="66">
        <v>14.82</v>
      </c>
      <c r="O299" s="7">
        <v>0.9</v>
      </c>
      <c r="P299" s="88"/>
      <c r="R299" s="46"/>
      <c r="S299" s="46"/>
      <c r="T299" s="46"/>
      <c r="U299" s="46"/>
    </row>
    <row r="300" spans="1:21" s="47" customFormat="1" ht="21" thickBot="1">
      <c r="A300" s="49" t="s">
        <v>109</v>
      </c>
      <c r="B300" s="50" t="s">
        <v>110</v>
      </c>
      <c r="C300" s="50">
        <v>100</v>
      </c>
      <c r="D300" s="50">
        <v>5.73</v>
      </c>
      <c r="E300" s="50">
        <v>4.06</v>
      </c>
      <c r="F300" s="50">
        <v>25.76</v>
      </c>
      <c r="G300" s="50">
        <v>162.5</v>
      </c>
      <c r="H300" s="50">
        <v>0.13</v>
      </c>
      <c r="I300" s="50">
        <v>0</v>
      </c>
      <c r="J300" s="50">
        <v>0</v>
      </c>
      <c r="K300" s="50">
        <v>0</v>
      </c>
      <c r="L300" s="50">
        <v>9.88</v>
      </c>
      <c r="M300" s="50">
        <v>135.95</v>
      </c>
      <c r="N300" s="50">
        <v>90.55</v>
      </c>
      <c r="O300" s="50">
        <v>3.04</v>
      </c>
      <c r="P300" s="88"/>
      <c r="R300" s="46"/>
      <c r="S300" s="46"/>
      <c r="T300" s="46"/>
      <c r="U300" s="46"/>
    </row>
    <row r="301" spans="1:21" s="47" customFormat="1" ht="21" thickBot="1">
      <c r="A301" s="49" t="s">
        <v>56</v>
      </c>
      <c r="B301" s="50" t="s">
        <v>46</v>
      </c>
      <c r="C301" s="50">
        <v>10</v>
      </c>
      <c r="D301" s="50">
        <v>0.08</v>
      </c>
      <c r="E301" s="50">
        <v>7.25</v>
      </c>
      <c r="F301" s="50">
        <v>0.13</v>
      </c>
      <c r="G301" s="50">
        <v>66</v>
      </c>
      <c r="H301" s="50"/>
      <c r="I301" s="50"/>
      <c r="J301" s="50">
        <v>40</v>
      </c>
      <c r="K301" s="50"/>
      <c r="L301" s="50">
        <v>2.4</v>
      </c>
      <c r="M301" s="50">
        <v>3</v>
      </c>
      <c r="N301" s="70"/>
      <c r="O301" s="134">
        <v>0.02</v>
      </c>
      <c r="P301" s="88"/>
      <c r="R301" s="46"/>
      <c r="S301" s="46"/>
      <c r="T301" s="46"/>
      <c r="U301" s="46"/>
    </row>
    <row r="302" spans="1:21" s="47" customFormat="1" ht="21" thickBot="1">
      <c r="A302" s="7" t="s">
        <v>106</v>
      </c>
      <c r="B302" s="8" t="s">
        <v>107</v>
      </c>
      <c r="C302" s="8">
        <v>200</v>
      </c>
      <c r="D302" s="8">
        <v>1.5</v>
      </c>
      <c r="E302" s="8">
        <v>1.3</v>
      </c>
      <c r="F302" s="8">
        <v>15.9</v>
      </c>
      <c r="G302" s="8">
        <v>81</v>
      </c>
      <c r="H302" s="8" t="s">
        <v>28</v>
      </c>
      <c r="I302" s="8">
        <v>2.8</v>
      </c>
      <c r="J302" s="8"/>
      <c r="K302" s="8" t="s">
        <v>28</v>
      </c>
      <c r="L302" s="8">
        <v>14.2</v>
      </c>
      <c r="M302" s="8">
        <v>4</v>
      </c>
      <c r="N302" s="66">
        <v>2</v>
      </c>
      <c r="O302" s="81">
        <v>0.4</v>
      </c>
      <c r="P302" s="90"/>
      <c r="R302" s="46"/>
      <c r="S302" s="46"/>
      <c r="T302" s="46"/>
      <c r="U302" s="46"/>
    </row>
    <row r="303" spans="1:21" s="47" customFormat="1" ht="21" thickBot="1">
      <c r="A303" s="7"/>
      <c r="B303" s="8" t="s">
        <v>43</v>
      </c>
      <c r="C303" s="8">
        <v>25</v>
      </c>
      <c r="D303" s="8">
        <v>1.68</v>
      </c>
      <c r="E303" s="8">
        <v>1.32</v>
      </c>
      <c r="F303" s="8">
        <v>14.82</v>
      </c>
      <c r="G303" s="8">
        <v>68.97</v>
      </c>
      <c r="H303" s="8">
        <v>0.035</v>
      </c>
      <c r="I303" s="8"/>
      <c r="J303" s="8"/>
      <c r="K303" s="8"/>
      <c r="L303" s="8">
        <v>6.9</v>
      </c>
      <c r="M303" s="8">
        <v>31.8</v>
      </c>
      <c r="N303" s="8">
        <v>7.5</v>
      </c>
      <c r="O303" s="8">
        <v>0.93</v>
      </c>
      <c r="P303" s="89">
        <f>G304/P312*100</f>
        <v>25.05084116609882</v>
      </c>
      <c r="R303" s="46"/>
      <c r="S303" s="46"/>
      <c r="T303" s="46"/>
      <c r="U303" s="46"/>
    </row>
    <row r="304" spans="1:21" s="47" customFormat="1" ht="21" thickBot="1">
      <c r="A304" s="7"/>
      <c r="B304" s="29" t="s">
        <v>24</v>
      </c>
      <c r="C304" s="29">
        <f>SUM(C299:C303)</f>
        <v>415</v>
      </c>
      <c r="D304" s="29">
        <f>SUM(D299:D303)</f>
        <v>12.290000000000001</v>
      </c>
      <c r="E304" s="29">
        <f>SUM(E299:E303)</f>
        <v>15.05</v>
      </c>
      <c r="F304" s="29">
        <f>SUM(F299:F303)</f>
        <v>78.17</v>
      </c>
      <c r="G304" s="29">
        <f>SUM(G299:G303)</f>
        <v>629.87</v>
      </c>
      <c r="H304" s="29">
        <f>SUM(H299:H303)</f>
        <v>0.24500000000000002</v>
      </c>
      <c r="I304" s="29">
        <f>SUM(I299:I303)</f>
        <v>3.48</v>
      </c>
      <c r="J304" s="29">
        <f>SUM(J299:J303)</f>
        <v>40.03</v>
      </c>
      <c r="K304" s="29">
        <f>SUM(K299:K303)</f>
        <v>0.3</v>
      </c>
      <c r="L304" s="29">
        <f>SUM(L299:L303)</f>
        <v>63.02</v>
      </c>
      <c r="M304" s="29">
        <f>SUM(M299:M303)</f>
        <v>249.99</v>
      </c>
      <c r="N304" s="29">
        <f>SUM(N299:N303)</f>
        <v>114.87</v>
      </c>
      <c r="O304" s="29">
        <f>SUM(O299:O303)</f>
        <v>5.29</v>
      </c>
      <c r="P304" s="100"/>
      <c r="R304" s="46"/>
      <c r="S304" s="46"/>
      <c r="T304" s="46"/>
      <c r="U304" s="46"/>
    </row>
    <row r="305" spans="1:19" s="47" customFormat="1" ht="27.75" customHeight="1">
      <c r="A305" s="10"/>
      <c r="B305" s="87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88" t="s">
        <v>47</v>
      </c>
      <c r="R305" s="46"/>
      <c r="S305" s="46"/>
    </row>
    <row r="306" spans="1:19" s="47" customFormat="1" ht="27.75" customHeight="1">
      <c r="A306" s="10"/>
      <c r="B306" s="87"/>
      <c r="C306" s="10"/>
      <c r="D306" s="10"/>
      <c r="E306" s="10"/>
      <c r="F306" s="10"/>
      <c r="G306" s="14" t="s">
        <v>25</v>
      </c>
      <c r="H306" s="10"/>
      <c r="I306" s="10"/>
      <c r="J306" s="10"/>
      <c r="K306" s="10"/>
      <c r="L306" s="10"/>
      <c r="M306" s="10"/>
      <c r="N306" s="10"/>
      <c r="O306" s="10"/>
      <c r="P306" s="88">
        <f>D304/D304</f>
        <v>1</v>
      </c>
      <c r="R306" s="46"/>
      <c r="S306" s="46"/>
    </row>
    <row r="307" spans="1:19" s="26" customFormat="1" ht="21.75" customHeight="1" thickBot="1">
      <c r="A307" s="10" t="s">
        <v>28</v>
      </c>
      <c r="B307" s="87" t="s">
        <v>28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88" t="s">
        <v>48</v>
      </c>
      <c r="Q307" s="23"/>
      <c r="R307" s="24"/>
      <c r="S307" s="24"/>
    </row>
    <row r="308" spans="1:19" s="26" customFormat="1" ht="21.75" customHeight="1" thickBot="1">
      <c r="A308" s="7" t="s">
        <v>96</v>
      </c>
      <c r="B308" s="8" t="s">
        <v>108</v>
      </c>
      <c r="C308" s="8">
        <v>80</v>
      </c>
      <c r="D308" s="8">
        <v>15.28</v>
      </c>
      <c r="E308" s="8">
        <v>18.38</v>
      </c>
      <c r="F308" s="8">
        <v>28.62</v>
      </c>
      <c r="G308" s="8">
        <v>218.15</v>
      </c>
      <c r="H308" s="8">
        <v>0.063</v>
      </c>
      <c r="I308" s="8">
        <v>15.85</v>
      </c>
      <c r="J308" s="8">
        <v>0.02</v>
      </c>
      <c r="K308" s="8">
        <v>0.06</v>
      </c>
      <c r="L308" s="8">
        <v>66.85</v>
      </c>
      <c r="M308" s="8">
        <v>61.2</v>
      </c>
      <c r="N308" s="8">
        <v>23.92</v>
      </c>
      <c r="O308" s="8">
        <v>0.865</v>
      </c>
      <c r="P308" s="88">
        <f>E304/D304</f>
        <v>1.224572823433686</v>
      </c>
      <c r="Q308" s="23"/>
      <c r="R308" s="24"/>
      <c r="S308" s="24"/>
    </row>
    <row r="309" spans="1:19" s="26" customFormat="1" ht="21.75" customHeight="1" thickBot="1">
      <c r="A309" s="25" t="s">
        <v>109</v>
      </c>
      <c r="B309" s="5" t="s">
        <v>110</v>
      </c>
      <c r="C309" s="8">
        <v>100</v>
      </c>
      <c r="D309" s="7">
        <v>3.3</v>
      </c>
      <c r="E309" s="7">
        <v>1.12</v>
      </c>
      <c r="F309" s="7">
        <v>21.56</v>
      </c>
      <c r="G309" s="7">
        <v>251.4</v>
      </c>
      <c r="H309" s="7">
        <v>0.08</v>
      </c>
      <c r="I309" s="27">
        <v>0.68</v>
      </c>
      <c r="J309" s="7">
        <v>0.03</v>
      </c>
      <c r="K309" s="7">
        <v>0.3</v>
      </c>
      <c r="L309" s="66">
        <v>29.64</v>
      </c>
      <c r="M309" s="7">
        <v>75.24</v>
      </c>
      <c r="N309" s="66">
        <v>14.82</v>
      </c>
      <c r="O309" s="7">
        <v>0.9</v>
      </c>
      <c r="P309" s="89" t="s">
        <v>49</v>
      </c>
      <c r="Q309" s="23"/>
      <c r="R309" s="24"/>
      <c r="S309" s="24"/>
    </row>
    <row r="310" spans="1:19" s="26" customFormat="1" ht="36.75" customHeight="1" thickBot="1">
      <c r="A310" s="7" t="s">
        <v>55</v>
      </c>
      <c r="B310" s="8" t="s">
        <v>78</v>
      </c>
      <c r="C310" s="8">
        <v>20</v>
      </c>
      <c r="D310" s="8">
        <v>0.07</v>
      </c>
      <c r="E310" s="8">
        <v>0.004</v>
      </c>
      <c r="F310" s="8">
        <v>23.03</v>
      </c>
      <c r="G310" s="8">
        <v>111.6</v>
      </c>
      <c r="H310" s="8">
        <v>0.004</v>
      </c>
      <c r="I310" s="8">
        <v>1.8</v>
      </c>
      <c r="J310" s="8" t="s">
        <v>28</v>
      </c>
      <c r="K310" s="8"/>
      <c r="L310" s="8">
        <v>10.1</v>
      </c>
      <c r="M310" s="8">
        <v>5.4</v>
      </c>
      <c r="N310" s="8">
        <v>2.34</v>
      </c>
      <c r="O310" s="8">
        <v>0.06</v>
      </c>
      <c r="P310" s="90">
        <f>F304/D304</f>
        <v>6.360455655004068</v>
      </c>
      <c r="Q310" s="23"/>
      <c r="R310" s="24"/>
      <c r="S310" s="24"/>
    </row>
    <row r="311" spans="1:19" s="26" customFormat="1" ht="39.75" customHeight="1" thickBot="1">
      <c r="A311" s="7" t="s">
        <v>59</v>
      </c>
      <c r="B311" s="8" t="s">
        <v>80</v>
      </c>
      <c r="C311" s="8">
        <v>200</v>
      </c>
      <c r="D311" s="8">
        <v>0.07</v>
      </c>
      <c r="E311" s="8">
        <v>0.004</v>
      </c>
      <c r="F311" s="8">
        <v>13.03</v>
      </c>
      <c r="G311" s="8">
        <v>297.6</v>
      </c>
      <c r="H311" s="8">
        <v>0.004</v>
      </c>
      <c r="I311" s="8">
        <v>1.8</v>
      </c>
      <c r="J311" s="8" t="s">
        <v>28</v>
      </c>
      <c r="K311" s="8"/>
      <c r="L311" s="8">
        <v>10.1</v>
      </c>
      <c r="M311" s="8">
        <v>5.4</v>
      </c>
      <c r="N311" s="8">
        <v>2.34</v>
      </c>
      <c r="O311" s="8">
        <v>0.06</v>
      </c>
      <c r="P311" s="90"/>
      <c r="Q311" s="31"/>
      <c r="R311" s="24"/>
      <c r="S311" s="24"/>
    </row>
    <row r="312" spans="1:16" ht="21.75" customHeight="1" thickBot="1">
      <c r="A312" s="7"/>
      <c r="B312" s="29" t="s">
        <v>23</v>
      </c>
      <c r="C312" s="29">
        <v>25</v>
      </c>
      <c r="D312" s="29">
        <f aca="true" t="shared" si="12" ref="D312:O312">SUM(D308:D311)</f>
        <v>18.72</v>
      </c>
      <c r="E312" s="29">
        <f t="shared" si="12"/>
        <v>19.508000000000003</v>
      </c>
      <c r="F312" s="29">
        <f t="shared" si="12"/>
        <v>86.24000000000001</v>
      </c>
      <c r="G312" s="29">
        <f t="shared" si="12"/>
        <v>878.75</v>
      </c>
      <c r="H312" s="29">
        <f t="shared" si="12"/>
        <v>0.15100000000000002</v>
      </c>
      <c r="I312" s="29">
        <f t="shared" si="12"/>
        <v>20.130000000000003</v>
      </c>
      <c r="J312" s="29">
        <f t="shared" si="12"/>
        <v>0.05</v>
      </c>
      <c r="K312" s="29">
        <f t="shared" si="12"/>
        <v>0.36</v>
      </c>
      <c r="L312" s="29">
        <f t="shared" si="12"/>
        <v>116.68999999999998</v>
      </c>
      <c r="M312" s="29">
        <f t="shared" si="12"/>
        <v>147.24</v>
      </c>
      <c r="N312" s="29">
        <f t="shared" si="12"/>
        <v>43.42</v>
      </c>
      <c r="O312" s="29">
        <f t="shared" si="12"/>
        <v>1.8850000000000002</v>
      </c>
      <c r="P312" s="110">
        <f>G313*100/60</f>
        <v>2514.366666666667</v>
      </c>
    </row>
    <row r="313" spans="1:16" ht="21.75" customHeight="1" thickBot="1">
      <c r="A313" s="49"/>
      <c r="B313" s="52" t="s">
        <v>26</v>
      </c>
      <c r="C313" s="52">
        <f aca="true" t="shared" si="13" ref="C313:O313">C304+C312</f>
        <v>440</v>
      </c>
      <c r="D313" s="52">
        <f t="shared" si="13"/>
        <v>31.009999999999998</v>
      </c>
      <c r="E313" s="52">
        <f t="shared" si="13"/>
        <v>34.55800000000001</v>
      </c>
      <c r="F313" s="52">
        <f t="shared" si="13"/>
        <v>164.41000000000003</v>
      </c>
      <c r="G313" s="52">
        <f t="shared" si="13"/>
        <v>1508.62</v>
      </c>
      <c r="H313" s="52">
        <f t="shared" si="13"/>
        <v>0.396</v>
      </c>
      <c r="I313" s="52">
        <f t="shared" si="13"/>
        <v>23.610000000000003</v>
      </c>
      <c r="J313" s="52">
        <f t="shared" si="13"/>
        <v>40.08</v>
      </c>
      <c r="K313" s="52">
        <f t="shared" si="13"/>
        <v>0.6599999999999999</v>
      </c>
      <c r="L313" s="52">
        <f t="shared" si="13"/>
        <v>179.70999999999998</v>
      </c>
      <c r="M313" s="52">
        <f t="shared" si="13"/>
        <v>397.23</v>
      </c>
      <c r="N313" s="52">
        <f t="shared" si="13"/>
        <v>158.29000000000002</v>
      </c>
      <c r="O313" s="52">
        <f t="shared" si="13"/>
        <v>7.175000000000001</v>
      </c>
      <c r="P313" s="110">
        <f>G312/P312*100</f>
        <v>34.94915883390118</v>
      </c>
    </row>
    <row r="314" spans="1:17" ht="34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88" t="s">
        <v>47</v>
      </c>
      <c r="Q314" s="72"/>
    </row>
    <row r="315" spans="1:19" s="26" customFormat="1" ht="36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88">
        <f>D312/D312</f>
        <v>1</v>
      </c>
      <c r="Q315" s="23"/>
      <c r="R315" s="24"/>
      <c r="S315" s="24"/>
    </row>
    <row r="316" spans="1:19" s="26" customFormat="1" ht="39" customHeight="1">
      <c r="A316" s="47"/>
      <c r="B316" s="86"/>
      <c r="C316" s="47"/>
      <c r="D316" s="47"/>
      <c r="E316" s="47"/>
      <c r="F316" s="47"/>
      <c r="G316" s="55"/>
      <c r="H316" s="47"/>
      <c r="I316" s="47"/>
      <c r="J316" s="47"/>
      <c r="K316" s="47"/>
      <c r="L316" s="47"/>
      <c r="M316" s="47"/>
      <c r="N316" s="47"/>
      <c r="O316" s="47"/>
      <c r="P316" s="88" t="s">
        <v>48</v>
      </c>
      <c r="Q316" s="23"/>
      <c r="R316" s="24"/>
      <c r="S316" s="24"/>
    </row>
    <row r="317" spans="1:19" s="26" customFormat="1" ht="21.75" customHeight="1">
      <c r="A317" s="46"/>
      <c r="B317" s="44"/>
      <c r="C317" s="46"/>
      <c r="D317" s="46"/>
      <c r="E317" s="46"/>
      <c r="F317" s="46"/>
      <c r="G317" s="45"/>
      <c r="H317" s="46"/>
      <c r="I317" s="46"/>
      <c r="J317" s="46"/>
      <c r="K317" s="46"/>
      <c r="L317" s="46"/>
      <c r="M317" s="46"/>
      <c r="N317" s="46"/>
      <c r="O317" s="46"/>
      <c r="P317" s="88">
        <f>E312/D312</f>
        <v>1.0420940170940174</v>
      </c>
      <c r="Q317" s="23"/>
      <c r="R317" s="24"/>
      <c r="S317" s="24"/>
    </row>
    <row r="318" spans="1:19" s="26" customFormat="1" ht="36.75" customHeight="1">
      <c r="A318" s="120"/>
      <c r="B318" s="44"/>
      <c r="C318" s="120"/>
      <c r="D318" s="120"/>
      <c r="E318" s="120"/>
      <c r="F318" s="120"/>
      <c r="G318" s="45"/>
      <c r="H318" s="120"/>
      <c r="I318" s="120"/>
      <c r="J318" s="120"/>
      <c r="K318" s="120"/>
      <c r="L318" s="120"/>
      <c r="M318" s="120"/>
      <c r="N318" s="120"/>
      <c r="O318" s="120"/>
      <c r="P318" s="89" t="s">
        <v>49</v>
      </c>
      <c r="Q318" s="23"/>
      <c r="R318" s="24"/>
      <c r="S318" s="24"/>
    </row>
    <row r="319" spans="1:21" ht="39" customHeight="1">
      <c r="A319" s="120"/>
      <c r="B319" s="44"/>
      <c r="C319" s="120"/>
      <c r="D319" s="120"/>
      <c r="E319" s="120"/>
      <c r="F319" s="120"/>
      <c r="G319" s="121"/>
      <c r="H319" s="120"/>
      <c r="I319" s="120"/>
      <c r="J319" s="120"/>
      <c r="K319" s="120"/>
      <c r="L319" s="120"/>
      <c r="M319" s="120"/>
      <c r="N319" s="120"/>
      <c r="O319" s="120"/>
      <c r="P319" s="90">
        <f>F312/D312</f>
        <v>4.606837606837607</v>
      </c>
      <c r="Q319" s="23"/>
      <c r="T319" s="2"/>
      <c r="U319" s="2"/>
    </row>
    <row r="320" spans="1:21" ht="48" customHeight="1">
      <c r="A320" s="23"/>
      <c r="B320" s="23"/>
      <c r="C320" s="23"/>
      <c r="D320" s="23"/>
      <c r="E320" s="23"/>
      <c r="F320" s="23"/>
      <c r="G320" s="23"/>
      <c r="H320" s="23"/>
      <c r="I320" s="72"/>
      <c r="J320" s="23"/>
      <c r="K320" s="23"/>
      <c r="L320" s="23"/>
      <c r="M320" s="23"/>
      <c r="N320" s="23"/>
      <c r="O320" s="23"/>
      <c r="P320" s="88"/>
      <c r="Q320" s="23"/>
      <c r="T320" s="2"/>
      <c r="U320" s="2"/>
    </row>
    <row r="321" spans="1:19" s="26" customFormat="1" ht="46.5" customHeight="1">
      <c r="A321" s="23"/>
      <c r="B321" s="71"/>
      <c r="C321" s="71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88"/>
      <c r="Q321" s="31"/>
      <c r="R321" s="24"/>
      <c r="S321" s="24"/>
    </row>
    <row r="322" spans="1:19" s="47" customFormat="1" ht="39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89"/>
      <c r="Q322" s="13"/>
      <c r="R322" s="46"/>
      <c r="S322" s="46"/>
    </row>
    <row r="323" spans="1:19" s="34" customFormat="1" ht="21.75" customHeight="1">
      <c r="A323" s="122"/>
      <c r="B323" s="122"/>
      <c r="C323" s="23"/>
      <c r="D323" s="122"/>
      <c r="E323" s="23"/>
      <c r="F323" s="23"/>
      <c r="G323" s="23"/>
      <c r="H323" s="23"/>
      <c r="I323" s="23"/>
      <c r="J323" s="23"/>
      <c r="K323" s="23"/>
      <c r="L323" s="122"/>
      <c r="M323" s="122"/>
      <c r="N323" s="23"/>
      <c r="O323" s="23"/>
      <c r="P323" s="90"/>
      <c r="Q323" s="13"/>
      <c r="R323" s="33"/>
      <c r="S323" s="33"/>
    </row>
    <row r="324" spans="1:19" s="34" customFormat="1" ht="21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100"/>
      <c r="Q324" s="13"/>
      <c r="R324" s="33"/>
      <c r="S324" s="33"/>
    </row>
    <row r="325" spans="1:19" s="47" customFormat="1" ht="21.75" customHeight="1">
      <c r="A325" s="23"/>
      <c r="B325" s="122"/>
      <c r="C325" s="71"/>
      <c r="D325" s="71"/>
      <c r="E325" s="23"/>
      <c r="F325" s="23"/>
      <c r="G325" s="23"/>
      <c r="H325" s="23"/>
      <c r="I325" s="23"/>
      <c r="J325" s="23"/>
      <c r="K325" s="23"/>
      <c r="L325" s="122"/>
      <c r="M325" s="122"/>
      <c r="N325" s="23"/>
      <c r="O325" s="23"/>
      <c r="P325" s="88"/>
      <c r="Q325" s="44"/>
      <c r="R325" s="46"/>
      <c r="S325" s="46"/>
    </row>
    <row r="326" spans="1:19" s="47" customFormat="1" ht="26.25" customHeight="1">
      <c r="A326" s="23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88"/>
      <c r="Q326" s="44"/>
      <c r="R326" s="46"/>
      <c r="S326" s="46"/>
    </row>
    <row r="327" spans="1:21" s="47" customFormat="1" ht="20.25">
      <c r="A327" s="123"/>
      <c r="B327" s="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88"/>
      <c r="Q327" s="57"/>
      <c r="R327" s="46"/>
      <c r="S327" s="46"/>
      <c r="T327" s="46"/>
      <c r="U327" s="46"/>
    </row>
    <row r="328" spans="1:17" s="46" customFormat="1" ht="20.25">
      <c r="A328" s="123"/>
      <c r="B328" s="23"/>
      <c r="C328" s="123"/>
      <c r="D328" s="123"/>
      <c r="E328" s="123"/>
      <c r="F328" s="123"/>
      <c r="G328" s="121"/>
      <c r="H328" s="123"/>
      <c r="I328" s="123"/>
      <c r="J328" s="123"/>
      <c r="K328" s="123"/>
      <c r="L328" s="123"/>
      <c r="M328" s="123"/>
      <c r="N328" s="123"/>
      <c r="O328" s="123"/>
      <c r="P328" s="88"/>
      <c r="Q328" s="13"/>
    </row>
    <row r="329" spans="1:16" s="46" customFormat="1" ht="27.75" customHeight="1">
      <c r="A329" s="123"/>
      <c r="B329" s="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89"/>
    </row>
    <row r="330" spans="1:16" s="46" customFormat="1" ht="27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90"/>
    </row>
    <row r="331" spans="1:16" s="46" customFormat="1" ht="27.75" customHeight="1">
      <c r="A331" s="23"/>
      <c r="B331" s="23"/>
      <c r="C331" s="23"/>
      <c r="D331" s="23"/>
      <c r="E331" s="23"/>
      <c r="F331" s="23"/>
      <c r="G331" s="23"/>
      <c r="H331" s="23"/>
      <c r="I331" s="72"/>
      <c r="J331" s="23"/>
      <c r="K331" s="23"/>
      <c r="L331" s="23"/>
      <c r="M331" s="23"/>
      <c r="N331" s="23"/>
      <c r="O331" s="23"/>
      <c r="P331" s="90"/>
    </row>
    <row r="332" spans="1:17" s="24" customFormat="1" ht="39" customHeight="1">
      <c r="A332" s="23"/>
      <c r="B332" s="71"/>
      <c r="C332" s="71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110"/>
      <c r="Q332" s="23"/>
    </row>
    <row r="333" spans="1:17" s="24" customFormat="1" ht="21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122"/>
      <c r="M333" s="122"/>
      <c r="N333" s="23"/>
      <c r="O333" s="23"/>
      <c r="P333" s="110"/>
      <c r="Q333" s="23"/>
    </row>
    <row r="334" spans="1:17" s="24" customFormat="1" ht="21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88"/>
      <c r="Q334" s="23"/>
    </row>
    <row r="335" spans="1:20" s="4" customFormat="1" ht="21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88"/>
      <c r="Q335" s="23"/>
      <c r="R335" s="3"/>
      <c r="S335" s="3"/>
      <c r="T335" s="3"/>
    </row>
    <row r="336" spans="1:17" s="24" customFormat="1" ht="21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88"/>
      <c r="Q336" s="31"/>
    </row>
    <row r="337" spans="1:16" s="4" customFormat="1" ht="42" customHeight="1">
      <c r="A337" s="23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88"/>
    </row>
    <row r="338" spans="1:17" s="4" customFormat="1" ht="21.75" customHeight="1">
      <c r="A338" s="44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88"/>
      <c r="Q338" s="23"/>
    </row>
    <row r="339" spans="1:17" s="24" customFormat="1" ht="21.75" customHeight="1">
      <c r="A339" s="44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88"/>
      <c r="Q339" s="23"/>
    </row>
    <row r="340" spans="1:17" s="24" customFormat="1" ht="21.75" customHeight="1">
      <c r="A340" s="46"/>
      <c r="B340" s="44"/>
      <c r="C340" s="46"/>
      <c r="D340" s="46"/>
      <c r="E340" s="46"/>
      <c r="F340" s="46"/>
      <c r="G340" s="45"/>
      <c r="H340" s="46"/>
      <c r="I340" s="46"/>
      <c r="J340" s="46"/>
      <c r="K340" s="46"/>
      <c r="L340" s="46"/>
      <c r="M340" s="46"/>
      <c r="N340" s="46"/>
      <c r="O340" s="46"/>
      <c r="P340" s="89"/>
      <c r="Q340" s="23"/>
    </row>
    <row r="341" spans="1:17" s="24" customFormat="1" ht="21.75" customHeight="1">
      <c r="A341" s="46"/>
      <c r="B341" s="44"/>
      <c r="C341" s="46"/>
      <c r="D341" s="46"/>
      <c r="E341" s="46"/>
      <c r="F341" s="46"/>
      <c r="G341" s="45"/>
      <c r="H341" s="46"/>
      <c r="I341" s="46"/>
      <c r="J341" s="46"/>
      <c r="K341" s="46"/>
      <c r="L341" s="46"/>
      <c r="M341" s="46"/>
      <c r="N341" s="46"/>
      <c r="O341" s="46"/>
      <c r="P341" s="90"/>
      <c r="Q341" s="23"/>
    </row>
    <row r="342" spans="1:17" s="24" customFormat="1" ht="21.75" customHeight="1">
      <c r="A342" s="46"/>
      <c r="B342" s="44"/>
      <c r="C342" s="46"/>
      <c r="D342" s="46"/>
      <c r="E342" s="46"/>
      <c r="F342" s="46"/>
      <c r="G342" s="121"/>
      <c r="H342" s="46"/>
      <c r="I342" s="46"/>
      <c r="J342" s="46"/>
      <c r="K342" s="46"/>
      <c r="L342" s="46"/>
      <c r="M342" s="46"/>
      <c r="N342" s="46"/>
      <c r="O342" s="46"/>
      <c r="P342" s="88"/>
      <c r="Q342" s="23"/>
    </row>
    <row r="343" spans="1:17" s="4" customFormat="1" ht="21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88"/>
      <c r="Q343" s="23"/>
    </row>
    <row r="344" spans="1:17" s="4" customFormat="1" ht="21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122"/>
      <c r="M344" s="122"/>
      <c r="N344" s="23"/>
      <c r="O344" s="23"/>
      <c r="P344" s="88"/>
      <c r="Q344" s="23"/>
    </row>
    <row r="345" spans="1:17" s="24" customFormat="1" ht="21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122"/>
      <c r="M345" s="122"/>
      <c r="N345" s="23"/>
      <c r="O345" s="23"/>
      <c r="P345" s="88"/>
      <c r="Q345" s="31"/>
    </row>
    <row r="346" spans="1:17" s="46" customFormat="1" ht="54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89"/>
      <c r="Q346" s="28"/>
    </row>
    <row r="347" spans="1:17" s="46" customFormat="1" ht="2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122"/>
      <c r="M347" s="122"/>
      <c r="N347" s="23"/>
      <c r="O347" s="23"/>
      <c r="P347" s="93"/>
      <c r="Q347" s="44"/>
    </row>
    <row r="348" spans="1:17" s="24" customFormat="1" ht="24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93"/>
      <c r="Q348" s="23"/>
    </row>
    <row r="349" spans="1:17" s="46" customFormat="1" ht="20.25">
      <c r="A349" s="23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93"/>
      <c r="Q349" s="57"/>
    </row>
    <row r="350" spans="1:17" s="46" customFormat="1" ht="25.5">
      <c r="A350" s="4"/>
      <c r="B350" s="30"/>
      <c r="C350" s="22"/>
      <c r="D350" s="22"/>
      <c r="E350" s="22"/>
      <c r="F350" s="22"/>
      <c r="G350" s="13"/>
      <c r="H350" s="30"/>
      <c r="I350" s="22"/>
      <c r="J350" s="22"/>
      <c r="K350" s="22"/>
      <c r="L350" s="22"/>
      <c r="M350" s="22"/>
      <c r="N350" s="22"/>
      <c r="O350" s="22"/>
      <c r="P350" s="95"/>
      <c r="Q350" s="13"/>
    </row>
    <row r="351" spans="1:16" s="46" customFormat="1" ht="23.25" customHeight="1">
      <c r="A351" s="4"/>
      <c r="B351" s="30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92"/>
    </row>
    <row r="352" spans="1:16" s="46" customFormat="1" ht="2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93"/>
    </row>
    <row r="353" spans="1:16" s="46" customFormat="1" ht="2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93"/>
    </row>
    <row r="354" spans="1:16" s="46" customFormat="1" ht="2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122"/>
      <c r="M354" s="122"/>
      <c r="N354" s="23"/>
      <c r="O354" s="23"/>
      <c r="P354" s="108"/>
    </row>
    <row r="355" spans="1:17" s="24" customFormat="1" ht="27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122"/>
      <c r="M355" s="122"/>
      <c r="N355" s="23"/>
      <c r="O355" s="23"/>
      <c r="P355" s="108"/>
      <c r="Q355" s="23"/>
    </row>
    <row r="356" spans="1:17" s="24" customFormat="1" ht="30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108"/>
      <c r="Q356" s="23"/>
    </row>
    <row r="357" spans="1:17" s="24" customFormat="1" ht="27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88"/>
      <c r="Q357" s="23"/>
    </row>
    <row r="358" spans="1:17" s="24" customFormat="1" ht="27.75" customHeight="1">
      <c r="A358" s="12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24"/>
      <c r="P358" s="88"/>
      <c r="Q358" s="23"/>
    </row>
    <row r="359" spans="1:20" s="4" customFormat="1" ht="20.25">
      <c r="A359" s="23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88"/>
      <c r="Q359" s="23"/>
      <c r="R359" s="3"/>
      <c r="S359" s="3"/>
      <c r="T359" s="3"/>
    </row>
    <row r="360" spans="1:17" s="24" customFormat="1" ht="27.75" customHeight="1">
      <c r="A360" s="44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88"/>
      <c r="Q360" s="31"/>
    </row>
    <row r="361" spans="1:17" s="24" customFormat="1" ht="27.75" customHeight="1">
      <c r="A361" s="44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89"/>
      <c r="Q361" s="31"/>
    </row>
    <row r="362" spans="1:16" s="4" customFormat="1" ht="20.25">
      <c r="A362" s="46"/>
      <c r="B362" s="44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109"/>
    </row>
    <row r="363" spans="1:17" s="4" customFormat="1" ht="20.25">
      <c r="A363" s="46"/>
      <c r="B363" s="44"/>
      <c r="C363" s="46"/>
      <c r="D363" s="46"/>
      <c r="E363" s="46"/>
      <c r="F363" s="46"/>
      <c r="G363" s="45"/>
      <c r="H363" s="46"/>
      <c r="I363" s="46"/>
      <c r="J363" s="46"/>
      <c r="K363" s="46"/>
      <c r="L363" s="46"/>
      <c r="M363" s="46"/>
      <c r="N363" s="46"/>
      <c r="O363" s="46"/>
      <c r="P363" s="88"/>
      <c r="Q363" s="72"/>
    </row>
    <row r="364" spans="1:17" s="24" customFormat="1" ht="27.75" customHeight="1">
      <c r="A364" s="46"/>
      <c r="B364" s="44"/>
      <c r="C364" s="46"/>
      <c r="D364" s="46"/>
      <c r="E364" s="46"/>
      <c r="F364" s="46"/>
      <c r="G364" s="45"/>
      <c r="H364" s="46"/>
      <c r="I364" s="46"/>
      <c r="J364" s="46"/>
      <c r="K364" s="46"/>
      <c r="L364" s="46"/>
      <c r="M364" s="46"/>
      <c r="N364" s="46"/>
      <c r="O364" s="46"/>
      <c r="P364" s="88"/>
      <c r="Q364" s="23"/>
    </row>
    <row r="365" spans="1:17" s="24" customFormat="1" ht="39.75" customHeight="1">
      <c r="A365" s="46"/>
      <c r="B365" s="44"/>
      <c r="C365" s="46"/>
      <c r="D365" s="46"/>
      <c r="E365" s="46"/>
      <c r="F365" s="46"/>
      <c r="G365" s="121"/>
      <c r="H365" s="46"/>
      <c r="I365" s="46"/>
      <c r="J365" s="46"/>
      <c r="K365" s="46"/>
      <c r="L365" s="46"/>
      <c r="M365" s="46"/>
      <c r="N365" s="46"/>
      <c r="O365" s="46"/>
      <c r="P365" s="88"/>
      <c r="Q365" s="23"/>
    </row>
    <row r="366" spans="1:17" s="4" customFormat="1" ht="18.75">
      <c r="A366" s="23"/>
      <c r="B366" s="23"/>
      <c r="C366" s="23"/>
      <c r="D366" s="23"/>
      <c r="E366" s="23"/>
      <c r="F366" s="23"/>
      <c r="G366" s="23"/>
      <c r="H366" s="23"/>
      <c r="I366" s="72"/>
      <c r="J366" s="23"/>
      <c r="K366" s="23"/>
      <c r="L366" s="23"/>
      <c r="M366" s="23"/>
      <c r="N366" s="23"/>
      <c r="O366" s="23"/>
      <c r="P366" s="88"/>
      <c r="Q366" s="23"/>
    </row>
    <row r="367" spans="1:17" s="24" customFormat="1" ht="41.2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88"/>
      <c r="Q367" s="23"/>
    </row>
    <row r="368" spans="1:17" s="4" customFormat="1" ht="27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88"/>
      <c r="Q368" s="23"/>
    </row>
    <row r="369" spans="1:17" s="4" customFormat="1" ht="27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88"/>
      <c r="Q369" s="23"/>
    </row>
    <row r="370" spans="1:17" s="24" customFormat="1" ht="27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89"/>
      <c r="Q370" s="31"/>
    </row>
    <row r="371" spans="1:17" s="46" customFormat="1" ht="21.75" customHeight="1">
      <c r="A371" s="23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97"/>
      <c r="Q371" s="13"/>
    </row>
    <row r="372" spans="1:17" s="46" customFormat="1" ht="21.75" customHeight="1">
      <c r="A372" s="23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95"/>
      <c r="Q372" s="13"/>
    </row>
    <row r="373" spans="1:17" s="46" customFormat="1" ht="20.25">
      <c r="A373" s="4"/>
      <c r="B373" s="23"/>
      <c r="C373" s="4"/>
      <c r="D373" s="4"/>
      <c r="E373" s="4"/>
      <c r="F373" s="4"/>
      <c r="G373" s="121"/>
      <c r="H373" s="4"/>
      <c r="I373" s="4"/>
      <c r="J373" s="4"/>
      <c r="K373" s="4"/>
      <c r="L373" s="4"/>
      <c r="M373" s="4"/>
      <c r="N373" s="4"/>
      <c r="O373" s="4"/>
      <c r="P373" s="88"/>
      <c r="Q373" s="44"/>
    </row>
    <row r="374" spans="1:17" s="4" customFormat="1" ht="22.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92"/>
      <c r="Q374" s="23"/>
    </row>
    <row r="375" spans="1:17" s="46" customFormat="1" ht="2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93"/>
      <c r="Q375" s="57"/>
    </row>
    <row r="376" spans="1:17" s="46" customFormat="1" ht="2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108"/>
      <c r="Q376" s="13"/>
    </row>
    <row r="377" spans="1:17" s="46" customFormat="1" ht="2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108"/>
      <c r="Q377" s="13"/>
    </row>
    <row r="378" spans="1:17" s="46" customFormat="1" ht="2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108"/>
      <c r="Q378" s="13"/>
    </row>
    <row r="379" spans="1:16" s="46" customFormat="1" ht="2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108"/>
    </row>
    <row r="380" spans="1:16" s="46" customFormat="1" ht="2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83"/>
    </row>
    <row r="381" spans="1:16" s="46" customFormat="1" ht="20.25">
      <c r="A381" s="23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83"/>
    </row>
    <row r="382" spans="1:17" s="24" customFormat="1" ht="37.5" customHeight="1">
      <c r="A382" s="4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83"/>
      <c r="Q382" s="23"/>
    </row>
    <row r="383" spans="1:17" s="24" customFormat="1" ht="21.75" customHeight="1">
      <c r="A383" s="4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83"/>
      <c r="Q383" s="23"/>
    </row>
    <row r="384" spans="1:17" s="24" customFormat="1" ht="21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83"/>
      <c r="Q384" s="23"/>
    </row>
    <row r="385" spans="1:17" s="24" customFormat="1" ht="21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89"/>
      <c r="Q385" s="23"/>
    </row>
    <row r="386" spans="1:20" s="4" customFormat="1" ht="21.75" customHeight="1">
      <c r="A386" s="44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89"/>
      <c r="Q386" s="23"/>
      <c r="R386" s="3"/>
      <c r="S386" s="3"/>
      <c r="T386" s="3"/>
    </row>
    <row r="387" spans="1:17" s="24" customFormat="1" ht="21.75" customHeight="1">
      <c r="A387" s="4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09"/>
      <c r="Q387" s="31"/>
    </row>
    <row r="388" spans="1:16" s="4" customFormat="1" ht="21.75" customHeight="1">
      <c r="A388" s="44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10"/>
    </row>
    <row r="389" spans="1:16" s="4" customFormat="1" ht="21.75" customHeight="1">
      <c r="A389" s="4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88"/>
    </row>
    <row r="390" spans="1:16" s="4" customFormat="1" ht="21.75" customHeight="1">
      <c r="A390" s="46"/>
      <c r="B390" s="44"/>
      <c r="C390" s="46"/>
      <c r="D390" s="46"/>
      <c r="E390" s="46"/>
      <c r="F390" s="46"/>
      <c r="G390" s="45"/>
      <c r="H390" s="46"/>
      <c r="I390" s="46"/>
      <c r="J390" s="46"/>
      <c r="K390" s="46"/>
      <c r="L390" s="46"/>
      <c r="M390" s="46"/>
      <c r="N390" s="46"/>
      <c r="O390" s="46"/>
      <c r="P390" s="88"/>
    </row>
    <row r="391" spans="1:16" s="4" customFormat="1" ht="38.25" customHeight="1">
      <c r="A391" s="46"/>
      <c r="B391" s="44"/>
      <c r="C391" s="46"/>
      <c r="D391" s="46"/>
      <c r="E391" s="46"/>
      <c r="F391" s="46"/>
      <c r="G391" s="45"/>
      <c r="H391" s="46"/>
      <c r="I391" s="46"/>
      <c r="J391" s="46"/>
      <c r="K391" s="46"/>
      <c r="L391" s="46"/>
      <c r="M391" s="46"/>
      <c r="N391" s="46"/>
      <c r="O391" s="46"/>
      <c r="P391" s="88"/>
    </row>
    <row r="392" spans="1:16" s="4" customFormat="1" ht="21.75" customHeight="1">
      <c r="A392" s="46"/>
      <c r="B392" s="44"/>
      <c r="C392" s="46"/>
      <c r="D392" s="46"/>
      <c r="E392" s="46"/>
      <c r="F392" s="46"/>
      <c r="G392" s="121"/>
      <c r="H392" s="46"/>
      <c r="I392" s="46"/>
      <c r="J392" s="46"/>
      <c r="K392" s="46"/>
      <c r="L392" s="46"/>
      <c r="M392" s="46"/>
      <c r="N392" s="46"/>
      <c r="O392" s="46"/>
      <c r="P392" s="88"/>
    </row>
    <row r="393" spans="1:17" s="24" customFormat="1" ht="21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88"/>
      <c r="Q393" s="23"/>
    </row>
    <row r="394" spans="1:17" s="24" customFormat="1" ht="21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88"/>
      <c r="Q394" s="23"/>
    </row>
    <row r="395" spans="1:17" s="24" customFormat="1" ht="21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89"/>
      <c r="Q395" s="23"/>
    </row>
    <row r="396" spans="1:17" s="24" customFormat="1" ht="21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93"/>
      <c r="Q396" s="23"/>
    </row>
    <row r="397" spans="1:17" s="4" customFormat="1" ht="21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93"/>
      <c r="Q397" s="23"/>
    </row>
    <row r="398" spans="1:17" s="24" customFormat="1" ht="21.75" customHeight="1">
      <c r="A398" s="23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95"/>
      <c r="Q398" s="31"/>
    </row>
    <row r="399" spans="1:16" s="46" customFormat="1" ht="16.5" customHeight="1">
      <c r="A399" s="4"/>
      <c r="B399" s="2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88"/>
    </row>
    <row r="400" spans="1:17" s="46" customFormat="1" ht="16.5" customHeight="1">
      <c r="A400" s="4"/>
      <c r="B400" s="23"/>
      <c r="C400" s="4"/>
      <c r="D400" s="4"/>
      <c r="E400" s="4"/>
      <c r="F400" s="4"/>
      <c r="G400" s="121"/>
      <c r="H400" s="4"/>
      <c r="I400" s="4"/>
      <c r="J400" s="4"/>
      <c r="K400" s="4"/>
      <c r="L400" s="4"/>
      <c r="M400" s="4"/>
      <c r="N400" s="4"/>
      <c r="O400" s="4"/>
      <c r="P400" s="92"/>
      <c r="Q400" s="28"/>
    </row>
    <row r="401" spans="1:17" s="46" customFormat="1" ht="16.5" customHeight="1">
      <c r="A401" s="4"/>
      <c r="B401" s="2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93"/>
      <c r="Q401" s="28"/>
    </row>
    <row r="402" spans="1:17" s="46" customFormat="1" ht="46.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93"/>
      <c r="Q402" s="44"/>
    </row>
    <row r="403" spans="1:17" s="46" customFormat="1" ht="21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93"/>
      <c r="Q403" s="44"/>
    </row>
    <row r="404" spans="1:17" s="46" customFormat="1" ht="21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108"/>
      <c r="Q404" s="57"/>
    </row>
    <row r="405" spans="1:17" s="46" customFormat="1" ht="21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108"/>
      <c r="Q405" s="13"/>
    </row>
    <row r="406" spans="1:16" s="46" customFormat="1" ht="16.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108"/>
    </row>
    <row r="407" spans="1:16" s="46" customFormat="1" ht="16.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88"/>
    </row>
    <row r="408" spans="1:16" s="46" customFormat="1" ht="16.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88"/>
    </row>
    <row r="409" spans="1:16" s="46" customFormat="1" ht="16.5" customHeight="1">
      <c r="A409" s="23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88"/>
    </row>
    <row r="410" spans="1:16" s="4" customFormat="1" ht="16.5" customHeight="1">
      <c r="A410" s="46"/>
      <c r="B410" s="44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88"/>
    </row>
    <row r="411" spans="1:16" s="4" customFormat="1" ht="16.5" customHeight="1">
      <c r="A411" s="44"/>
      <c r="B411" s="13"/>
      <c r="C411" s="44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88"/>
    </row>
    <row r="412" spans="1:16" s="4" customFormat="1" ht="16.5" customHeight="1">
      <c r="A412" s="44"/>
      <c r="B412" s="13"/>
      <c r="C412" s="44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89"/>
    </row>
    <row r="413" spans="1:16" s="4" customFormat="1" ht="2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109"/>
    </row>
    <row r="414" spans="1:16" s="4" customFormat="1" ht="18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109"/>
    </row>
    <row r="415" spans="1:16" s="4" customFormat="1" ht="20.25">
      <c r="A415" s="44"/>
      <c r="B415" s="57"/>
      <c r="C415" s="13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109"/>
    </row>
    <row r="416" spans="1:16" s="4" customFormat="1" ht="20.25">
      <c r="A416" s="44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09"/>
    </row>
    <row r="417" spans="1:16" s="4" customFormat="1" ht="20.25">
      <c r="A417" s="46"/>
      <c r="B417" s="44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109"/>
    </row>
    <row r="418" spans="1:16" s="4" customFormat="1" ht="20.25">
      <c r="A418" s="46"/>
      <c r="B418" s="44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88"/>
    </row>
    <row r="419" spans="1:16" s="4" customFormat="1" ht="20.25">
      <c r="A419" s="46"/>
      <c r="B419" s="44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88"/>
    </row>
    <row r="420" spans="1:16" s="4" customFormat="1" ht="20.25">
      <c r="A420" s="46"/>
      <c r="B420" s="44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88"/>
    </row>
    <row r="421" spans="2:16" s="4" customFormat="1" ht="18.75">
      <c r="B421" s="23"/>
      <c r="P421" s="88"/>
    </row>
    <row r="422" spans="2:16" s="4" customFormat="1" ht="18.75">
      <c r="B422" s="23"/>
      <c r="P422" s="88"/>
    </row>
    <row r="423" spans="2:16" s="4" customFormat="1" ht="19.5">
      <c r="B423" s="23"/>
      <c r="P423" s="89"/>
    </row>
    <row r="424" spans="2:16" s="4" customFormat="1" ht="20.25">
      <c r="B424" s="23"/>
      <c r="P424" s="108"/>
    </row>
    <row r="425" spans="2:16" s="4" customFormat="1" ht="20.25">
      <c r="B425" s="23"/>
      <c r="P425" s="97"/>
    </row>
    <row r="426" spans="1:16" s="4" customFormat="1" ht="20.25">
      <c r="A426" s="2"/>
      <c r="B426" s="8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97"/>
    </row>
    <row r="427" spans="1:16" s="4" customFormat="1" ht="20.25">
      <c r="A427" s="2"/>
      <c r="B427" s="8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95"/>
    </row>
    <row r="428" spans="1:16" s="4" customFormat="1" ht="20.25">
      <c r="A428" s="2"/>
      <c r="B428" s="8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95"/>
    </row>
    <row r="429" spans="1:16" s="4" customFormat="1" ht="20.25">
      <c r="A429" s="2"/>
      <c r="B429" s="8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92"/>
    </row>
    <row r="430" spans="1:16" s="4" customFormat="1" ht="20.25">
      <c r="A430" s="2"/>
      <c r="B430" s="8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93"/>
    </row>
    <row r="431" spans="1:16" s="4" customFormat="1" ht="20.25">
      <c r="A431" s="2"/>
      <c r="B431" s="8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08"/>
    </row>
    <row r="432" spans="1:16" s="4" customFormat="1" ht="20.25">
      <c r="A432" s="2"/>
      <c r="B432" s="8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08"/>
    </row>
    <row r="433" spans="1:16" s="4" customFormat="1" ht="20.25">
      <c r="A433" s="2"/>
      <c r="B433" s="8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08"/>
    </row>
    <row r="434" spans="1:16" s="4" customFormat="1" ht="20.25">
      <c r="A434" s="2"/>
      <c r="B434" s="8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11"/>
    </row>
    <row r="435" spans="1:16" s="4" customFormat="1" ht="22.5">
      <c r="A435" s="2"/>
      <c r="B435" s="8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12"/>
    </row>
    <row r="436" spans="1:16" s="4" customFormat="1" ht="18.75">
      <c r="A436" s="2"/>
      <c r="B436" s="8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09"/>
    </row>
  </sheetData>
  <sheetProtection/>
  <mergeCells count="7">
    <mergeCell ref="C1:C3"/>
    <mergeCell ref="D1:F1"/>
    <mergeCell ref="D2:F2"/>
    <mergeCell ref="H1:K1"/>
    <mergeCell ref="H2:K2"/>
    <mergeCell ref="L1:O1"/>
    <mergeCell ref="L2:O2"/>
  </mergeCells>
  <printOptions/>
  <pageMargins left="0.2362204724409449" right="0.31496062992125984" top="0.5905511811023623" bottom="0.5905511811023623" header="0.2755905511811024" footer="0.5118110236220472"/>
  <pageSetup horizontalDpi="600" verticalDpi="600" orientation="landscape" paperSize="9" scale="12" r:id="rId1"/>
  <rowBreaks count="11" manualBreakCount="11">
    <brk id="31" max="15" man="1"/>
    <brk id="52" max="15" man="1"/>
    <brk id="83" max="15" man="1"/>
    <brk id="109" max="15" man="1"/>
    <brk id="136" max="15" man="1"/>
    <brk id="164" max="15" man="1"/>
    <brk id="191" max="15" man="1"/>
    <brk id="211" max="15" man="1"/>
    <brk id="237" max="15" man="1"/>
    <brk id="265" max="15" man="1"/>
    <brk id="29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scool_4</cp:lastModifiedBy>
  <cp:lastPrinted>2021-06-15T08:37:42Z</cp:lastPrinted>
  <dcterms:created xsi:type="dcterms:W3CDTF">1996-10-08T23:32:33Z</dcterms:created>
  <dcterms:modified xsi:type="dcterms:W3CDTF">2022-02-28T10:51:09Z</dcterms:modified>
  <cp:category/>
  <cp:version/>
  <cp:contentType/>
  <cp:contentStatus/>
</cp:coreProperties>
</file>